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2"/>
  </bookViews>
  <sheets>
    <sheet name="Yuan-POP" sheetId="1" r:id="rId1"/>
    <sheet name="Yuan-BSi" sheetId="2" r:id="rId2"/>
    <sheet name="CTD-BSi" sheetId="3" r:id="rId3"/>
  </sheets>
  <definedNames>
    <definedName name="_xlnm.Print_Area" localSheetId="2">'CTD-BSi'!$A$7:$E$503</definedName>
    <definedName name="_xlnm.Print_Area" localSheetId="1">'Yuan-BSi'!$A$183:$E$195</definedName>
  </definedNames>
  <calcPr fullCalcOnLoad="1"/>
</workbook>
</file>

<file path=xl/sharedStrings.xml><?xml version="1.0" encoding="utf-8"?>
<sst xmlns="http://schemas.openxmlformats.org/spreadsheetml/2006/main" count="1220" uniqueCount="814">
  <si>
    <t>T6 1-12</t>
  </si>
  <si>
    <t>T6 13-24</t>
  </si>
  <si>
    <t>T8 1-12</t>
  </si>
  <si>
    <t>T8 13-24</t>
  </si>
  <si>
    <t>T10 1-12</t>
  </si>
  <si>
    <t>T10 13-24</t>
  </si>
  <si>
    <t>T12 1-12</t>
  </si>
  <si>
    <t>T12 13-24</t>
  </si>
  <si>
    <t>Sample ID</t>
  </si>
  <si>
    <t>Analysed ID</t>
  </si>
  <si>
    <t>T14 1-12</t>
  </si>
  <si>
    <t>T14 13-24</t>
  </si>
  <si>
    <t>T16 1-12</t>
  </si>
  <si>
    <t>T16 13-24</t>
  </si>
  <si>
    <t>T17 1-12</t>
  </si>
  <si>
    <t>T17 13-24</t>
  </si>
  <si>
    <t>T17 blank</t>
  </si>
  <si>
    <t>TO-A</t>
  </si>
  <si>
    <t>B</t>
  </si>
  <si>
    <t>C</t>
  </si>
  <si>
    <t>Blank 2</t>
  </si>
  <si>
    <t>T12 blank</t>
  </si>
  <si>
    <t>Analyse ID</t>
  </si>
  <si>
    <t>reading</t>
  </si>
  <si>
    <t>Sample#</t>
  </si>
  <si>
    <t>description</t>
  </si>
  <si>
    <t>Vol (mL)</t>
  </si>
  <si>
    <t>RC1</t>
  </si>
  <si>
    <t>T0-total-1</t>
  </si>
  <si>
    <t>RC2</t>
  </si>
  <si>
    <t>T0-total-2</t>
  </si>
  <si>
    <t>RC3</t>
  </si>
  <si>
    <t>T0-total-3</t>
  </si>
  <si>
    <t>RC4</t>
  </si>
  <si>
    <t>T0-intra-1</t>
  </si>
  <si>
    <t>RC5</t>
  </si>
  <si>
    <t>T0-intra-2</t>
  </si>
  <si>
    <t>RC6</t>
  </si>
  <si>
    <t>T0-intra-3</t>
  </si>
  <si>
    <t>RC7</t>
  </si>
  <si>
    <t>T0-blank-sw</t>
  </si>
  <si>
    <t>RC8</t>
  </si>
  <si>
    <t>T0-blank-sw</t>
  </si>
  <si>
    <t>RC9</t>
  </si>
  <si>
    <t>T0-blank-ox</t>
  </si>
  <si>
    <t>RC10</t>
  </si>
  <si>
    <t>T0-blank-ox</t>
  </si>
  <si>
    <t>RC11</t>
  </si>
  <si>
    <t>T4-t-1</t>
  </si>
  <si>
    <t>RC12</t>
  </si>
  <si>
    <t>T4-t-3</t>
  </si>
  <si>
    <t>RC13</t>
  </si>
  <si>
    <t>T4-t-5</t>
  </si>
  <si>
    <t>RC14</t>
  </si>
  <si>
    <t>T4-t-6</t>
  </si>
  <si>
    <t>RC15</t>
  </si>
  <si>
    <t>T4-t-7</t>
  </si>
  <si>
    <t>RC16</t>
  </si>
  <si>
    <t>T4-t-8</t>
  </si>
  <si>
    <t>RC17</t>
  </si>
  <si>
    <t>T4-t-2</t>
  </si>
  <si>
    <t>RC18</t>
  </si>
  <si>
    <t>T4-t-9</t>
  </si>
  <si>
    <t>RC19</t>
  </si>
  <si>
    <t>T4-t-10</t>
  </si>
  <si>
    <t>RC20</t>
  </si>
  <si>
    <t>T4-t-11</t>
  </si>
  <si>
    <t>RC21</t>
  </si>
  <si>
    <t>T4-t-13</t>
  </si>
  <si>
    <t>RC22</t>
  </si>
  <si>
    <t>T4-t-24</t>
  </si>
  <si>
    <t>RC23</t>
  </si>
  <si>
    <t>T4-t-15</t>
  </si>
  <si>
    <t>RC24</t>
  </si>
  <si>
    <t>T4-t-16</t>
  </si>
  <si>
    <t>RC25</t>
  </si>
  <si>
    <t>T4-t-18</t>
  </si>
  <si>
    <t>RC26</t>
  </si>
  <si>
    <t>T4-t-19</t>
  </si>
  <si>
    <t>RC27</t>
  </si>
  <si>
    <t>T4-t-20</t>
  </si>
  <si>
    <t>RC28</t>
  </si>
  <si>
    <t>T4-t-21</t>
  </si>
  <si>
    <t>RC29</t>
  </si>
  <si>
    <t>T4-t-22</t>
  </si>
  <si>
    <t>RC30</t>
  </si>
  <si>
    <t>T4-BK1</t>
  </si>
  <si>
    <t>RC31</t>
  </si>
  <si>
    <t>T4-BK2</t>
  </si>
  <si>
    <t>RC32</t>
  </si>
  <si>
    <t>T6-t-1</t>
  </si>
  <si>
    <t>RC33</t>
  </si>
  <si>
    <t>T6-t-2</t>
  </si>
  <si>
    <t>RC34</t>
  </si>
  <si>
    <t>T6-t-3</t>
  </si>
  <si>
    <t>RC35</t>
  </si>
  <si>
    <t>T6-t-4</t>
  </si>
  <si>
    <t>RC36</t>
  </si>
  <si>
    <t>T6-t-5</t>
  </si>
  <si>
    <t>RC37</t>
  </si>
  <si>
    <t>T6-t-6</t>
  </si>
  <si>
    <t>RC38</t>
  </si>
  <si>
    <t>T6-t-7</t>
  </si>
  <si>
    <t>RC39</t>
  </si>
  <si>
    <t>T6-t-8</t>
  </si>
  <si>
    <t>RC40</t>
  </si>
  <si>
    <t>T6-t-9</t>
  </si>
  <si>
    <t>RC41</t>
  </si>
  <si>
    <t>T6-t-10</t>
  </si>
  <si>
    <t>RC42</t>
  </si>
  <si>
    <t>T6-t-11</t>
  </si>
  <si>
    <t>RC43</t>
  </si>
  <si>
    <t>T6-t-12</t>
  </si>
  <si>
    <t>RC44</t>
  </si>
  <si>
    <t>T6-t-13</t>
  </si>
  <si>
    <t>RC45</t>
  </si>
  <si>
    <t>T6-t-14</t>
  </si>
  <si>
    <t>RC46</t>
  </si>
  <si>
    <t>T6-t-15</t>
  </si>
  <si>
    <t>RC47</t>
  </si>
  <si>
    <t>T6-t-16</t>
  </si>
  <si>
    <t>RC48</t>
  </si>
  <si>
    <t>T6-t-17</t>
  </si>
  <si>
    <t>RC49</t>
  </si>
  <si>
    <t>T6-t-18</t>
  </si>
  <si>
    <t>RC50</t>
  </si>
  <si>
    <t>T6-t-19</t>
  </si>
  <si>
    <t>RC51</t>
  </si>
  <si>
    <t>T6-t-20</t>
  </si>
  <si>
    <t>RC52</t>
  </si>
  <si>
    <t>T6-t-21</t>
  </si>
  <si>
    <t>RC53</t>
  </si>
  <si>
    <t>T6-t-22</t>
  </si>
  <si>
    <t>RC54</t>
  </si>
  <si>
    <t>T6-t-23</t>
  </si>
  <si>
    <t>RC55</t>
  </si>
  <si>
    <t>T6-t-24</t>
  </si>
  <si>
    <t>RC56</t>
  </si>
  <si>
    <t>T6-i-1</t>
  </si>
  <si>
    <t>RC57</t>
  </si>
  <si>
    <t>T6-i-2</t>
  </si>
  <si>
    <t>RC58</t>
  </si>
  <si>
    <t>T6-i-3</t>
  </si>
  <si>
    <t>RC59</t>
  </si>
  <si>
    <t>T6-i-4</t>
  </si>
  <si>
    <t>RC60</t>
  </si>
  <si>
    <t>T6-i-5</t>
  </si>
  <si>
    <t>RC61</t>
  </si>
  <si>
    <t>T6-i-6</t>
  </si>
  <si>
    <t>RC62</t>
  </si>
  <si>
    <t>T6-i-7</t>
  </si>
  <si>
    <t>RC63</t>
  </si>
  <si>
    <t>T6-i-8</t>
  </si>
  <si>
    <t>RC64</t>
  </si>
  <si>
    <t>T6-i-9</t>
  </si>
  <si>
    <t>RC65</t>
  </si>
  <si>
    <t>T6-i-10</t>
  </si>
  <si>
    <t>RC66</t>
  </si>
  <si>
    <t>T6-i-11</t>
  </si>
  <si>
    <t>RC67</t>
  </si>
  <si>
    <t>T6-i-12</t>
  </si>
  <si>
    <t>RC68</t>
  </si>
  <si>
    <t>T6-i-13</t>
  </si>
  <si>
    <t>RC69</t>
  </si>
  <si>
    <t>T6-i-14</t>
  </si>
  <si>
    <t>RC70</t>
  </si>
  <si>
    <t>T6-i-15</t>
  </si>
  <si>
    <t>RC71</t>
  </si>
  <si>
    <t>T6-i-16</t>
  </si>
  <si>
    <t>RC72</t>
  </si>
  <si>
    <t>T6-i-17</t>
  </si>
  <si>
    <t>RC73</t>
  </si>
  <si>
    <t>T6-i-18</t>
  </si>
  <si>
    <t>RC74</t>
  </si>
  <si>
    <t>T6-i-19</t>
  </si>
  <si>
    <t>RC75</t>
  </si>
  <si>
    <t>T6-i-20</t>
  </si>
  <si>
    <t>RC76</t>
  </si>
  <si>
    <t>T6-i-21</t>
  </si>
  <si>
    <t>RC77</t>
  </si>
  <si>
    <t>T6-i-22</t>
  </si>
  <si>
    <t>RC78</t>
  </si>
  <si>
    <t>T6-i-23</t>
  </si>
  <si>
    <t>RC79</t>
  </si>
  <si>
    <t>T6-i-24</t>
  </si>
  <si>
    <t>RC80</t>
  </si>
  <si>
    <t>T8-t-1</t>
  </si>
  <si>
    <t>RC81</t>
  </si>
  <si>
    <t>T8-t-3</t>
  </si>
  <si>
    <t>RC82</t>
  </si>
  <si>
    <t>T8-t-4</t>
  </si>
  <si>
    <t>RC83</t>
  </si>
  <si>
    <t>T8-t-5</t>
  </si>
  <si>
    <t>RC84</t>
  </si>
  <si>
    <t>T8-t-6</t>
  </si>
  <si>
    <t>RC85</t>
  </si>
  <si>
    <t>T8-t-7</t>
  </si>
  <si>
    <t>RC86</t>
  </si>
  <si>
    <t>T8-t-8</t>
  </si>
  <si>
    <t>RC87</t>
  </si>
  <si>
    <t>T8-t-9</t>
  </si>
  <si>
    <t>RC88</t>
  </si>
  <si>
    <t>T8-t-10</t>
  </si>
  <si>
    <t>RC89</t>
  </si>
  <si>
    <t>T8-t-11</t>
  </si>
  <si>
    <t>RC90</t>
  </si>
  <si>
    <t>T8-t-12</t>
  </si>
  <si>
    <t>RC91</t>
  </si>
  <si>
    <t>T8-t-13</t>
  </si>
  <si>
    <t>RC92</t>
  </si>
  <si>
    <t>T8-t-14</t>
  </si>
  <si>
    <t>RC93</t>
  </si>
  <si>
    <t>T8-t-15</t>
  </si>
  <si>
    <t>RC94</t>
  </si>
  <si>
    <t>T8-t-16</t>
  </si>
  <si>
    <t>RC95</t>
  </si>
  <si>
    <t>T8-t-17</t>
  </si>
  <si>
    <t>RC96</t>
  </si>
  <si>
    <t>T8-t-19</t>
  </si>
  <si>
    <t>RC97</t>
  </si>
  <si>
    <t>T8-t-21</t>
  </si>
  <si>
    <t>RC98</t>
  </si>
  <si>
    <t>T8-t-23</t>
  </si>
  <si>
    <t>RC99</t>
  </si>
  <si>
    <t>T8-t-24</t>
  </si>
  <si>
    <t>RC100</t>
  </si>
  <si>
    <t>total-blank</t>
  </si>
  <si>
    <t>RC101</t>
  </si>
  <si>
    <t>total-blank</t>
  </si>
  <si>
    <t>RC102</t>
  </si>
  <si>
    <t>total-blank</t>
  </si>
  <si>
    <t>RC103</t>
  </si>
  <si>
    <t>total-blank</t>
  </si>
  <si>
    <t>RC104</t>
  </si>
  <si>
    <t>T10-t-1</t>
  </si>
  <si>
    <t>RC105</t>
  </si>
  <si>
    <t>T10-t-2</t>
  </si>
  <si>
    <t>RC106</t>
  </si>
  <si>
    <t>T10-t-3</t>
  </si>
  <si>
    <t>RC107</t>
  </si>
  <si>
    <t>T10-t-4</t>
  </si>
  <si>
    <t>RC108</t>
  </si>
  <si>
    <t>T10-t-5</t>
  </si>
  <si>
    <t>RC109</t>
  </si>
  <si>
    <t>T10-t-6</t>
  </si>
  <si>
    <t>RC110</t>
  </si>
  <si>
    <t>T10-i-2</t>
  </si>
  <si>
    <t>RC111</t>
  </si>
  <si>
    <t>T10-i-3</t>
  </si>
  <si>
    <t>RC112</t>
  </si>
  <si>
    <t>T10-i-4</t>
  </si>
  <si>
    <t>RC113</t>
  </si>
  <si>
    <t>T10-i-5</t>
  </si>
  <si>
    <t>RC114</t>
  </si>
  <si>
    <t>T10-i-6</t>
  </si>
  <si>
    <t>RC115</t>
  </si>
  <si>
    <t>T10-t-7</t>
  </si>
  <si>
    <t>RC116</t>
  </si>
  <si>
    <t>T10-t-8</t>
  </si>
  <si>
    <t>RC117</t>
  </si>
  <si>
    <t>T10-t-9</t>
  </si>
  <si>
    <t>RC118</t>
  </si>
  <si>
    <t>T10-t-10</t>
  </si>
  <si>
    <t>RC119</t>
  </si>
  <si>
    <t>T10-t-11</t>
  </si>
  <si>
    <t>RC120</t>
  </si>
  <si>
    <t>T10-t-12</t>
  </si>
  <si>
    <t>RC121</t>
  </si>
  <si>
    <t>T10-i-7</t>
  </si>
  <si>
    <t>RC122</t>
  </si>
  <si>
    <t>T10-i-8</t>
  </si>
  <si>
    <t>RC123</t>
  </si>
  <si>
    <t>T10-i-9</t>
  </si>
  <si>
    <t>RC124</t>
  </si>
  <si>
    <t>T10-i-10</t>
  </si>
  <si>
    <t>RC125</t>
  </si>
  <si>
    <t>T10-i-11</t>
  </si>
  <si>
    <t>RC126</t>
  </si>
  <si>
    <t>T10-i-12</t>
  </si>
  <si>
    <t>RC127</t>
  </si>
  <si>
    <t>T10-t-13</t>
  </si>
  <si>
    <t>RC128</t>
  </si>
  <si>
    <t>T10-t-14</t>
  </si>
  <si>
    <t>RC129</t>
  </si>
  <si>
    <t>T10-t-15</t>
  </si>
  <si>
    <t>RC130</t>
  </si>
  <si>
    <t>T10-t-16</t>
  </si>
  <si>
    <t>RC131</t>
  </si>
  <si>
    <t>T10-t-17</t>
  </si>
  <si>
    <t>RC132</t>
  </si>
  <si>
    <t>T10-t-18</t>
  </si>
  <si>
    <t>RC133</t>
  </si>
  <si>
    <t>T10-i-13</t>
  </si>
  <si>
    <t>RC134</t>
  </si>
  <si>
    <t>T10-i-14</t>
  </si>
  <si>
    <t>RC135</t>
  </si>
  <si>
    <t>T10-i-15</t>
  </si>
  <si>
    <t>RC136</t>
  </si>
  <si>
    <t>T10-i-16</t>
  </si>
  <si>
    <t>RC137</t>
  </si>
  <si>
    <t>T10-i-17</t>
  </si>
  <si>
    <t>RC138</t>
  </si>
  <si>
    <t>T10-i-18</t>
  </si>
  <si>
    <t>RC139</t>
  </si>
  <si>
    <t>T10-t-19</t>
  </si>
  <si>
    <t>RC140</t>
  </si>
  <si>
    <t>T10-t-20</t>
  </si>
  <si>
    <t>RC141</t>
  </si>
  <si>
    <t>T10-t-21</t>
  </si>
  <si>
    <t>RC142</t>
  </si>
  <si>
    <t>T10-t-22</t>
  </si>
  <si>
    <t>RC143</t>
  </si>
  <si>
    <t>T10-t-23</t>
  </si>
  <si>
    <t>RC144</t>
  </si>
  <si>
    <t>T10-t-24</t>
  </si>
  <si>
    <t>RC145</t>
  </si>
  <si>
    <t>T10-i-19</t>
  </si>
  <si>
    <t>RC146</t>
  </si>
  <si>
    <t>T10-i-20</t>
  </si>
  <si>
    <t>RC147</t>
  </si>
  <si>
    <t>T10-i-21</t>
  </si>
  <si>
    <t>RC148</t>
  </si>
  <si>
    <t>T10-i-22</t>
  </si>
  <si>
    <t>RC149</t>
  </si>
  <si>
    <t>T10-i-23</t>
  </si>
  <si>
    <t>RC150</t>
  </si>
  <si>
    <t>T10-i-24</t>
  </si>
  <si>
    <t>RC151</t>
  </si>
  <si>
    <t>T12-t-1</t>
  </si>
  <si>
    <t>RC152</t>
  </si>
  <si>
    <t>T12-t-2</t>
  </si>
  <si>
    <t>RC153</t>
  </si>
  <si>
    <t>T12-t-3</t>
  </si>
  <si>
    <t>RC154</t>
  </si>
  <si>
    <t>T12-t-4</t>
  </si>
  <si>
    <t>RC155</t>
  </si>
  <si>
    <t>T12-t-5</t>
  </si>
  <si>
    <t>RC156</t>
  </si>
  <si>
    <t>T12-t-6</t>
  </si>
  <si>
    <t>RC157</t>
  </si>
  <si>
    <t>T12-t-7</t>
  </si>
  <si>
    <t>RC158</t>
  </si>
  <si>
    <t>T12-t-8</t>
  </si>
  <si>
    <t>RC159</t>
  </si>
  <si>
    <t>T12-t-9</t>
  </si>
  <si>
    <t>RC160</t>
  </si>
  <si>
    <t>T12-t-10</t>
  </si>
  <si>
    <t>RC161</t>
  </si>
  <si>
    <t>T12-t-11</t>
  </si>
  <si>
    <t>RC162</t>
  </si>
  <si>
    <t>T12-t-12</t>
  </si>
  <si>
    <t>RC163</t>
  </si>
  <si>
    <t>T12-t-13</t>
  </si>
  <si>
    <t>RC164</t>
  </si>
  <si>
    <t>T12-t-14</t>
  </si>
  <si>
    <t>RC165</t>
  </si>
  <si>
    <t>T12-t-15</t>
  </si>
  <si>
    <t>RC166</t>
  </si>
  <si>
    <t>T12-t-16</t>
  </si>
  <si>
    <t>RC167</t>
  </si>
  <si>
    <t>T12-t-17</t>
  </si>
  <si>
    <t>RC168</t>
  </si>
  <si>
    <t>T12-t-18</t>
  </si>
  <si>
    <t>RC169</t>
  </si>
  <si>
    <t>T12-t-19</t>
  </si>
  <si>
    <t>RC170</t>
  </si>
  <si>
    <t>T12-t-20</t>
  </si>
  <si>
    <t>RC171</t>
  </si>
  <si>
    <t>T12-t-21</t>
  </si>
  <si>
    <t>RC172</t>
  </si>
  <si>
    <t>T12-t-22</t>
  </si>
  <si>
    <t>RC173</t>
  </si>
  <si>
    <t>T12-t-23</t>
  </si>
  <si>
    <t>RC174</t>
  </si>
  <si>
    <t>T12-t-24</t>
  </si>
  <si>
    <t>RC175</t>
  </si>
  <si>
    <t>total-Bk</t>
  </si>
  <si>
    <t>RC176</t>
  </si>
  <si>
    <t>total-Bk</t>
  </si>
  <si>
    <t>RC177</t>
  </si>
  <si>
    <t>total-Bk</t>
  </si>
  <si>
    <t>RC178</t>
  </si>
  <si>
    <t>T14-t-1</t>
  </si>
  <si>
    <t>RC179</t>
  </si>
  <si>
    <t>T14-t-2</t>
  </si>
  <si>
    <t>RC180</t>
  </si>
  <si>
    <t>T14-t-3</t>
  </si>
  <si>
    <t>RC181</t>
  </si>
  <si>
    <t>T14-t-4</t>
  </si>
  <si>
    <t>RC182</t>
  </si>
  <si>
    <t>T14-t-5</t>
  </si>
  <si>
    <t>RC183</t>
  </si>
  <si>
    <t>T14-t-6</t>
  </si>
  <si>
    <t>RC184</t>
  </si>
  <si>
    <t>T14-t-7</t>
  </si>
  <si>
    <t>RC185</t>
  </si>
  <si>
    <t>T14-t-8</t>
  </si>
  <si>
    <t>RC186</t>
  </si>
  <si>
    <t>T14-t-9</t>
  </si>
  <si>
    <t>RC187</t>
  </si>
  <si>
    <t>T14-t-10</t>
  </si>
  <si>
    <t>RC188</t>
  </si>
  <si>
    <t>T14-t-11</t>
  </si>
  <si>
    <t>RC189</t>
  </si>
  <si>
    <t>T14-t-12</t>
  </si>
  <si>
    <t>RC190</t>
  </si>
  <si>
    <t>T14-t-13</t>
  </si>
  <si>
    <t>RC191</t>
  </si>
  <si>
    <t>T14-t-14</t>
  </si>
  <si>
    <t>RC192</t>
  </si>
  <si>
    <t>T14-t-15</t>
  </si>
  <si>
    <t>RC193</t>
  </si>
  <si>
    <t>T14-t-16</t>
  </si>
  <si>
    <t>RC194</t>
  </si>
  <si>
    <t>T14-t-17</t>
  </si>
  <si>
    <t>RC195</t>
  </si>
  <si>
    <t>T14-t-18</t>
  </si>
  <si>
    <t>RC196</t>
  </si>
  <si>
    <t>T14-t-19</t>
  </si>
  <si>
    <t>RC197</t>
  </si>
  <si>
    <t>T14-t-20</t>
  </si>
  <si>
    <t>RC198</t>
  </si>
  <si>
    <t>T14-t-21</t>
  </si>
  <si>
    <t>RC199</t>
  </si>
  <si>
    <t>T14-t-22</t>
  </si>
  <si>
    <t>RC200</t>
  </si>
  <si>
    <t>T14-t-23</t>
  </si>
  <si>
    <t>RC201</t>
  </si>
  <si>
    <t>T14-t-24</t>
  </si>
  <si>
    <t>RC202</t>
  </si>
  <si>
    <t>T14-i-1</t>
  </si>
  <si>
    <t>RC203</t>
  </si>
  <si>
    <t>T14-i-2</t>
  </si>
  <si>
    <t>RC204</t>
  </si>
  <si>
    <t>T14-i-3</t>
  </si>
  <si>
    <t>RC205</t>
  </si>
  <si>
    <t>T14-i-4</t>
  </si>
  <si>
    <t>RC206</t>
  </si>
  <si>
    <t>T14-i-5</t>
  </si>
  <si>
    <t>RC207</t>
  </si>
  <si>
    <t>T14-i-6</t>
  </si>
  <si>
    <t>RC208</t>
  </si>
  <si>
    <t>T14-i-7</t>
  </si>
  <si>
    <t>RC209</t>
  </si>
  <si>
    <t>T14-i-8</t>
  </si>
  <si>
    <t>RC210</t>
  </si>
  <si>
    <t>T14-i-9</t>
  </si>
  <si>
    <t>RC211</t>
  </si>
  <si>
    <t>T14-i-10</t>
  </si>
  <si>
    <t>RC212</t>
  </si>
  <si>
    <t>T14-i-11</t>
  </si>
  <si>
    <t>RC213</t>
  </si>
  <si>
    <t>T14-i-12</t>
  </si>
  <si>
    <t>RC214</t>
  </si>
  <si>
    <t>T14-i-13</t>
  </si>
  <si>
    <t>RC215</t>
  </si>
  <si>
    <t>T14-i-14</t>
  </si>
  <si>
    <t>RC216</t>
  </si>
  <si>
    <t>T14-i-15</t>
  </si>
  <si>
    <t>RC217</t>
  </si>
  <si>
    <t>T14-i-16</t>
  </si>
  <si>
    <t>RC218</t>
  </si>
  <si>
    <t>T14-i-17</t>
  </si>
  <si>
    <t>RC219</t>
  </si>
  <si>
    <t>T14-i-18</t>
  </si>
  <si>
    <t>RC220</t>
  </si>
  <si>
    <t>T14-i-19</t>
  </si>
  <si>
    <t>RC221</t>
  </si>
  <si>
    <t>T14-i-20</t>
  </si>
  <si>
    <t>RC222</t>
  </si>
  <si>
    <t>T14-i-21</t>
  </si>
  <si>
    <t>RC223</t>
  </si>
  <si>
    <t>T14-i-22</t>
  </si>
  <si>
    <t>RC224</t>
  </si>
  <si>
    <t>T14-i-23</t>
  </si>
  <si>
    <t>RC225</t>
  </si>
  <si>
    <t>T14-i-24</t>
  </si>
  <si>
    <t>RC226</t>
  </si>
  <si>
    <t>blank-sw</t>
  </si>
  <si>
    <t>RC227</t>
  </si>
  <si>
    <t>blank-sw</t>
  </si>
  <si>
    <t>RC228</t>
  </si>
  <si>
    <t>blank-ox</t>
  </si>
  <si>
    <t>RC229</t>
  </si>
  <si>
    <t>blank-ox</t>
  </si>
  <si>
    <t>RC230</t>
  </si>
  <si>
    <t>T16-t-1</t>
  </si>
  <si>
    <t>RC231</t>
  </si>
  <si>
    <t>T16-t-2</t>
  </si>
  <si>
    <t>RC232</t>
  </si>
  <si>
    <t>T16-t-3</t>
  </si>
  <si>
    <t>RC233</t>
  </si>
  <si>
    <t>T16-t-4</t>
  </si>
  <si>
    <t>RC234</t>
  </si>
  <si>
    <t>T16-t-5</t>
  </si>
  <si>
    <t>RC235</t>
  </si>
  <si>
    <t>T16-t-6</t>
  </si>
  <si>
    <t>RC236</t>
  </si>
  <si>
    <t>T16-t-7</t>
  </si>
  <si>
    <t>RC237</t>
  </si>
  <si>
    <t>T16-t-8</t>
  </si>
  <si>
    <t>RC238</t>
  </si>
  <si>
    <t>T16-t-9</t>
  </si>
  <si>
    <t>RC239</t>
  </si>
  <si>
    <t>T16-t-10</t>
  </si>
  <si>
    <t>RC240</t>
  </si>
  <si>
    <t>T16-t-11</t>
  </si>
  <si>
    <t>RC241</t>
  </si>
  <si>
    <t>T16-t-12</t>
  </si>
  <si>
    <t>RC242</t>
  </si>
  <si>
    <t>T16-t-13</t>
  </si>
  <si>
    <t>RC243</t>
  </si>
  <si>
    <t>T16-t-14</t>
  </si>
  <si>
    <t>RC244</t>
  </si>
  <si>
    <t>T16-t-15</t>
  </si>
  <si>
    <t>RC245</t>
  </si>
  <si>
    <t>T16-t-16</t>
  </si>
  <si>
    <t>RC246</t>
  </si>
  <si>
    <t>T16-t-17</t>
  </si>
  <si>
    <t>RC247</t>
  </si>
  <si>
    <t>T16-t-18</t>
  </si>
  <si>
    <t>RC248</t>
  </si>
  <si>
    <t>T16-t-19</t>
  </si>
  <si>
    <t>RC249</t>
  </si>
  <si>
    <t>T16-t-20</t>
  </si>
  <si>
    <t>RC250</t>
  </si>
  <si>
    <t>T16-t-21</t>
  </si>
  <si>
    <t>RC251</t>
  </si>
  <si>
    <t>T16-t-22</t>
  </si>
  <si>
    <t>RC252</t>
  </si>
  <si>
    <t>T16-t-23</t>
  </si>
  <si>
    <t>RC253</t>
  </si>
  <si>
    <t>T16-t-24</t>
  </si>
  <si>
    <t>RC254</t>
  </si>
  <si>
    <t>T16-i-1</t>
  </si>
  <si>
    <t>RC255</t>
  </si>
  <si>
    <t>T16-i-2</t>
  </si>
  <si>
    <t>RC256</t>
  </si>
  <si>
    <t>blank-total</t>
  </si>
  <si>
    <t>RC257</t>
  </si>
  <si>
    <t>T16-i-4</t>
  </si>
  <si>
    <t>RC258</t>
  </si>
  <si>
    <t>T16-i-5</t>
  </si>
  <si>
    <t>RC259</t>
  </si>
  <si>
    <t>T16-i-6</t>
  </si>
  <si>
    <t>RC260</t>
  </si>
  <si>
    <t>blank-total</t>
  </si>
  <si>
    <t>RC261</t>
  </si>
  <si>
    <t>T16-i-8</t>
  </si>
  <si>
    <t>RC262</t>
  </si>
  <si>
    <t>T16-i-9</t>
  </si>
  <si>
    <t>RC263</t>
  </si>
  <si>
    <t>T16-i-10</t>
  </si>
  <si>
    <t>RC264</t>
  </si>
  <si>
    <t>T16-i-11</t>
  </si>
  <si>
    <t>RC265</t>
  </si>
  <si>
    <t>T16-i-12</t>
  </si>
  <si>
    <t>RC266</t>
  </si>
  <si>
    <t>T16-i-13</t>
  </si>
  <si>
    <t>RC267</t>
  </si>
  <si>
    <t>T16-i-14</t>
  </si>
  <si>
    <t>RC268</t>
  </si>
  <si>
    <t>T16-i-15</t>
  </si>
  <si>
    <t>RC269</t>
  </si>
  <si>
    <t>T16-i-16</t>
  </si>
  <si>
    <t>RC270</t>
  </si>
  <si>
    <t>T16-i-17</t>
  </si>
  <si>
    <t>RC271</t>
  </si>
  <si>
    <t>T16-i-18</t>
  </si>
  <si>
    <t>RC272</t>
  </si>
  <si>
    <t>T16-i-19</t>
  </si>
  <si>
    <t>RC273</t>
  </si>
  <si>
    <t>T16-i-20</t>
  </si>
  <si>
    <t>RC274</t>
  </si>
  <si>
    <t>T16-i-21</t>
  </si>
  <si>
    <t>RC275</t>
  </si>
  <si>
    <t>T16-i-22</t>
  </si>
  <si>
    <t>RC276</t>
  </si>
  <si>
    <t>T16-i-23</t>
  </si>
  <si>
    <t>RC277</t>
  </si>
  <si>
    <t>T16-i-24</t>
  </si>
  <si>
    <t>RC278</t>
  </si>
  <si>
    <t>blank-ox</t>
  </si>
  <si>
    <t>RC279</t>
  </si>
  <si>
    <t>blank-ox</t>
  </si>
  <si>
    <t>RC280</t>
  </si>
  <si>
    <t>T17-t-1</t>
  </si>
  <si>
    <t>RC281</t>
  </si>
  <si>
    <t>T17-t-2</t>
  </si>
  <si>
    <t>RC282</t>
  </si>
  <si>
    <t>T17-t-3</t>
  </si>
  <si>
    <t>RC283</t>
  </si>
  <si>
    <t>T17-t-4</t>
  </si>
  <si>
    <t>RC284</t>
  </si>
  <si>
    <t>T17-t-5</t>
  </si>
  <si>
    <t>RC285</t>
  </si>
  <si>
    <t>T17-t-6</t>
  </si>
  <si>
    <t>RC286</t>
  </si>
  <si>
    <t>T17-t-7</t>
  </si>
  <si>
    <t>RC287</t>
  </si>
  <si>
    <t>T17-t-8</t>
  </si>
  <si>
    <t>RC288</t>
  </si>
  <si>
    <t>T17-t-9</t>
  </si>
  <si>
    <t>RC289</t>
  </si>
  <si>
    <t>T17-t-10</t>
  </si>
  <si>
    <t>RC290</t>
  </si>
  <si>
    <t>T17-t-11</t>
  </si>
  <si>
    <t>RC291</t>
  </si>
  <si>
    <t>T17-t-12</t>
  </si>
  <si>
    <t>RC292</t>
  </si>
  <si>
    <t>T17-t-13</t>
  </si>
  <si>
    <t>RC293</t>
  </si>
  <si>
    <t>T17-t-14</t>
  </si>
  <si>
    <t>RC294</t>
  </si>
  <si>
    <t>T17-t-15</t>
  </si>
  <si>
    <t>RC295</t>
  </si>
  <si>
    <t>T17-t-16</t>
  </si>
  <si>
    <t>RC296</t>
  </si>
  <si>
    <t>T17-t-17</t>
  </si>
  <si>
    <t>RC297</t>
  </si>
  <si>
    <t>T17-t-18</t>
  </si>
  <si>
    <t>RC298</t>
  </si>
  <si>
    <t>T17-t-19</t>
  </si>
  <si>
    <t>RC299</t>
  </si>
  <si>
    <t>T17-t-20</t>
  </si>
  <si>
    <t>RC300</t>
  </si>
  <si>
    <t>T17-t-21</t>
  </si>
  <si>
    <t>RC301</t>
  </si>
  <si>
    <t>T17-t-22</t>
  </si>
  <si>
    <t>RC302</t>
  </si>
  <si>
    <t>T17-t-23</t>
  </si>
  <si>
    <t>RC303</t>
  </si>
  <si>
    <t>T17-t-24</t>
  </si>
  <si>
    <t>RC304</t>
  </si>
  <si>
    <t>T17-i-1</t>
  </si>
  <si>
    <t>RC305</t>
  </si>
  <si>
    <t>T17-i-2</t>
  </si>
  <si>
    <t>RC306</t>
  </si>
  <si>
    <t>T17-i-3</t>
  </si>
  <si>
    <t>RC307</t>
  </si>
  <si>
    <t>T17-i-4</t>
  </si>
  <si>
    <t>RC308</t>
  </si>
  <si>
    <t>T17-i-5</t>
  </si>
  <si>
    <t>RC309</t>
  </si>
  <si>
    <t>T17-i-6</t>
  </si>
  <si>
    <t>RC310</t>
  </si>
  <si>
    <t>T17-i-7</t>
  </si>
  <si>
    <t>RC311</t>
  </si>
  <si>
    <t>T17-i-8</t>
  </si>
  <si>
    <t>RC312</t>
  </si>
  <si>
    <t>T17-i-9</t>
  </si>
  <si>
    <t>RC313</t>
  </si>
  <si>
    <t>T17-i-10</t>
  </si>
  <si>
    <t>RC314</t>
  </si>
  <si>
    <t>T17-i-11</t>
  </si>
  <si>
    <t>RC315</t>
  </si>
  <si>
    <t>T17-i-12</t>
  </si>
  <si>
    <t>RC316</t>
  </si>
  <si>
    <t>T17-i-13</t>
  </si>
  <si>
    <t>RC317</t>
  </si>
  <si>
    <t>T17-i-14</t>
  </si>
  <si>
    <t>RC318</t>
  </si>
  <si>
    <t>T17-i-15</t>
  </si>
  <si>
    <t>RC319</t>
  </si>
  <si>
    <t>T17-i-16</t>
  </si>
  <si>
    <t>RC320</t>
  </si>
  <si>
    <t>T17-i-17</t>
  </si>
  <si>
    <t>RC321</t>
  </si>
  <si>
    <t>T17-i-18</t>
  </si>
  <si>
    <t>RC322</t>
  </si>
  <si>
    <t>T17-i-19</t>
  </si>
  <si>
    <t>RC323</t>
  </si>
  <si>
    <t>T17-i-20</t>
  </si>
  <si>
    <t>RC324</t>
  </si>
  <si>
    <t>T17-i-21</t>
  </si>
  <si>
    <t>RC325</t>
  </si>
  <si>
    <t>T17-i-22</t>
  </si>
  <si>
    <t>RC326</t>
  </si>
  <si>
    <t>T17-i-23</t>
  </si>
  <si>
    <t>RC327</t>
  </si>
  <si>
    <t>T17-i-24</t>
  </si>
  <si>
    <t>RC328</t>
  </si>
  <si>
    <t>t-blanks</t>
  </si>
  <si>
    <t>RC329</t>
  </si>
  <si>
    <t>t-blanks</t>
  </si>
  <si>
    <t>RC330</t>
  </si>
  <si>
    <t>t-blanks</t>
  </si>
  <si>
    <t>RC331</t>
  </si>
  <si>
    <t>ox-blank</t>
  </si>
  <si>
    <t>RC332</t>
  </si>
  <si>
    <t>ox-blank</t>
  </si>
  <si>
    <t>RC333</t>
  </si>
  <si>
    <t>ox-blank</t>
  </si>
  <si>
    <t>silicate standard curve</t>
  </si>
  <si>
    <t>0-100</t>
  </si>
  <si>
    <t>r-squared</t>
  </si>
  <si>
    <t>slope</t>
  </si>
  <si>
    <t>Blanks</t>
  </si>
  <si>
    <t>Reading</t>
  </si>
  <si>
    <t>Avg RB</t>
  </si>
  <si>
    <t>RB</t>
  </si>
  <si>
    <t xml:space="preserve">Field Blanks </t>
  </si>
  <si>
    <t>A</t>
  </si>
  <si>
    <t xml:space="preserve">corrected </t>
  </si>
  <si>
    <t>Dilution factor</t>
  </si>
  <si>
    <t>field blank(-)</t>
  </si>
  <si>
    <t xml:space="preserve"> x/slope</t>
  </si>
  <si>
    <t>dilutions</t>
  </si>
  <si>
    <t>x/vol filt = uMSi/L</t>
  </si>
  <si>
    <t>vol.filtered (L)</t>
  </si>
  <si>
    <t>ATC 1/13/07</t>
  </si>
  <si>
    <t xml:space="preserve"> Vol</t>
  </si>
  <si>
    <t>0-30</t>
  </si>
  <si>
    <t>CTD 002, 761m</t>
  </si>
  <si>
    <t>700m</t>
  </si>
  <si>
    <t>500m</t>
  </si>
  <si>
    <t>300m</t>
  </si>
  <si>
    <t>200m</t>
  </si>
  <si>
    <t>150m</t>
  </si>
  <si>
    <t>100m</t>
  </si>
  <si>
    <t>50m</t>
  </si>
  <si>
    <t>25m</t>
  </si>
  <si>
    <t>5m</t>
  </si>
  <si>
    <t>CTD 005, 150m</t>
  </si>
  <si>
    <t>80m</t>
  </si>
  <si>
    <t>70m</t>
  </si>
  <si>
    <t>60m</t>
  </si>
  <si>
    <t>35m</t>
  </si>
  <si>
    <t>15m</t>
  </si>
  <si>
    <t>10m</t>
  </si>
  <si>
    <t>surf</t>
  </si>
  <si>
    <t>CTD 007, 150m</t>
  </si>
  <si>
    <t>CTD 009, 150m</t>
  </si>
  <si>
    <t xml:space="preserve">80m </t>
  </si>
  <si>
    <t>CTD 010, 150m</t>
  </si>
  <si>
    <t>CTD 012, 150m</t>
  </si>
  <si>
    <t>CTD 015, 150m</t>
  </si>
  <si>
    <t>CTD 016, 150m</t>
  </si>
  <si>
    <t>CTD 017, 150m</t>
  </si>
  <si>
    <t>CTD 019, 150m</t>
  </si>
  <si>
    <t>CTD 020, 150m</t>
  </si>
  <si>
    <t>CTD 021, 100m</t>
  </si>
  <si>
    <t>CTD 023, 150m</t>
  </si>
  <si>
    <t>CTD 025, 150 m</t>
  </si>
  <si>
    <t>CTD 26, 150m</t>
  </si>
  <si>
    <t xml:space="preserve">CTD 027, 150m </t>
  </si>
  <si>
    <t>CTD 029, 150m</t>
  </si>
  <si>
    <t xml:space="preserve">CTD 030, 150m </t>
  </si>
  <si>
    <t>CTD 032, 150m</t>
  </si>
  <si>
    <t>61m</t>
  </si>
  <si>
    <t>26m</t>
  </si>
  <si>
    <t>17m</t>
  </si>
  <si>
    <t>6m</t>
  </si>
  <si>
    <t>CTD 034, 150m</t>
  </si>
  <si>
    <t>53m</t>
  </si>
  <si>
    <t>36m</t>
  </si>
  <si>
    <t>23m</t>
  </si>
  <si>
    <t>11m</t>
  </si>
  <si>
    <t>12m</t>
  </si>
  <si>
    <t>CTD 037, 150m</t>
  </si>
  <si>
    <t>38m</t>
  </si>
  <si>
    <t>8m</t>
  </si>
  <si>
    <t>4m</t>
  </si>
  <si>
    <t>CTD 039, 150m</t>
  </si>
  <si>
    <t>14m</t>
  </si>
  <si>
    <t xml:space="preserve">CTD 042, 150m </t>
  </si>
  <si>
    <t>52m</t>
  </si>
  <si>
    <t>CTD 043, 150m</t>
  </si>
  <si>
    <t>58m</t>
  </si>
  <si>
    <t>39m</t>
  </si>
  <si>
    <t>16m</t>
  </si>
  <si>
    <t>CTD 044, 150m</t>
  </si>
  <si>
    <t>57m</t>
  </si>
  <si>
    <t>CTD 046, 150m</t>
  </si>
  <si>
    <t>CTD 048, 150m</t>
  </si>
  <si>
    <t>59m</t>
  </si>
  <si>
    <t>CTD 049, 150m</t>
  </si>
  <si>
    <t>63m</t>
  </si>
  <si>
    <t>42m</t>
  </si>
  <si>
    <t>27m</t>
  </si>
  <si>
    <t>13m</t>
  </si>
  <si>
    <t>CTD 051, 150m</t>
  </si>
  <si>
    <t xml:space="preserve">CTD 052, 150m </t>
  </si>
  <si>
    <t>CTD 054, 150m</t>
  </si>
  <si>
    <t>CTD 055, 150m</t>
  </si>
  <si>
    <t xml:space="preserve">90m </t>
  </si>
  <si>
    <t>75m</t>
  </si>
  <si>
    <t>65m</t>
  </si>
  <si>
    <t>44m</t>
  </si>
  <si>
    <t>28m</t>
  </si>
  <si>
    <t>18m</t>
  </si>
  <si>
    <t>7m</t>
  </si>
  <si>
    <t>CTD 056, 150m</t>
  </si>
  <si>
    <t>CTD 059, 150m</t>
  </si>
  <si>
    <t>48m</t>
  </si>
  <si>
    <t>32m</t>
  </si>
  <si>
    <t>21m</t>
  </si>
  <si>
    <t>CTD 061, 150m</t>
  </si>
  <si>
    <t>24m</t>
  </si>
  <si>
    <t>CTD 062, 150m</t>
  </si>
  <si>
    <t>CTD 065, 150m</t>
  </si>
  <si>
    <t>49m</t>
  </si>
  <si>
    <t>CTD 068, 150m</t>
  </si>
  <si>
    <t>9m</t>
  </si>
  <si>
    <t>CTD 069, 150m</t>
  </si>
  <si>
    <t>45m</t>
  </si>
  <si>
    <t>30m</t>
  </si>
  <si>
    <t>20m</t>
  </si>
  <si>
    <t>CTD 071, 150m</t>
  </si>
  <si>
    <t>34m</t>
  </si>
  <si>
    <t>22m</t>
  </si>
  <si>
    <t>3m</t>
  </si>
  <si>
    <t>CTD 072, 150m</t>
  </si>
  <si>
    <t>CORSACS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</si>
</sst>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>
    <font>
      <sz val="10"/>
      <name val="Arial"/>
      <family val="0"/>
    </font>
    <font>
      <sz val="8"/>
      <name val="Arial"/>
      <family val="0"/>
    </font>
    <font>
      <b/>
      <u val="single"/>
      <sz val="12"/>
      <name val="Arial Unicode MS"/>
      <family val="2"/>
    </font>
    <font>
      <sz val="12"/>
      <name val="Arial Unicode MS"/>
      <family val="2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1.421875" style="0" customWidth="1"/>
    <col min="2" max="2" width="19.00390625" style="0" customWidth="1"/>
    <col min="3" max="3" width="10.7109375" style="0" customWidth="1"/>
  </cols>
  <sheetData>
    <row r="2" spans="1:3" ht="17.25">
      <c r="A2" s="2" t="s">
        <v>24</v>
      </c>
      <c r="B2" s="2" t="s">
        <v>25</v>
      </c>
      <c r="C2" s="2" t="s">
        <v>26</v>
      </c>
    </row>
    <row r="3" spans="1:3" ht="17.25">
      <c r="A3" s="3" t="s">
        <v>27</v>
      </c>
      <c r="B3" s="3" t="s">
        <v>28</v>
      </c>
      <c r="C3" s="3">
        <v>500</v>
      </c>
    </row>
    <row r="4" spans="1:3" ht="17.25">
      <c r="A4" s="3" t="s">
        <v>29</v>
      </c>
      <c r="B4" s="3" t="s">
        <v>30</v>
      </c>
      <c r="C4" s="3">
        <v>500</v>
      </c>
    </row>
    <row r="5" spans="1:3" ht="17.25">
      <c r="A5" s="3" t="s">
        <v>31</v>
      </c>
      <c r="B5" s="3" t="s">
        <v>32</v>
      </c>
      <c r="C5" s="3">
        <v>500</v>
      </c>
    </row>
    <row r="6" spans="1:3" ht="17.25">
      <c r="A6" s="3" t="s">
        <v>33</v>
      </c>
      <c r="B6" s="3" t="s">
        <v>34</v>
      </c>
      <c r="C6" s="3">
        <v>500</v>
      </c>
    </row>
    <row r="7" spans="1:3" ht="17.25">
      <c r="A7" s="3" t="s">
        <v>35</v>
      </c>
      <c r="B7" s="3" t="s">
        <v>36</v>
      </c>
      <c r="C7" s="3">
        <v>500</v>
      </c>
    </row>
    <row r="8" spans="1:3" ht="17.25">
      <c r="A8" s="3" t="s">
        <v>37</v>
      </c>
      <c r="B8" s="3" t="s">
        <v>38</v>
      </c>
      <c r="C8" s="3">
        <v>500</v>
      </c>
    </row>
    <row r="9" spans="1:3" ht="17.25">
      <c r="A9" s="3" t="s">
        <v>39</v>
      </c>
      <c r="B9" s="3" t="s">
        <v>40</v>
      </c>
      <c r="C9" s="3"/>
    </row>
    <row r="10" spans="1:3" ht="17.25">
      <c r="A10" s="3" t="s">
        <v>41</v>
      </c>
      <c r="B10" s="3" t="s">
        <v>42</v>
      </c>
      <c r="C10" s="3"/>
    </row>
    <row r="11" spans="1:3" ht="17.25">
      <c r="A11" s="3" t="s">
        <v>43</v>
      </c>
      <c r="B11" s="3" t="s">
        <v>44</v>
      </c>
      <c r="C11" s="3"/>
    </row>
    <row r="12" spans="1:3" ht="17.25">
      <c r="A12" s="3" t="s">
        <v>45</v>
      </c>
      <c r="B12" s="3" t="s">
        <v>46</v>
      </c>
      <c r="C12" s="3"/>
    </row>
    <row r="13" spans="1:3" ht="17.25">
      <c r="A13" s="3" t="s">
        <v>47</v>
      </c>
      <c r="B13" s="3" t="s">
        <v>48</v>
      </c>
      <c r="C13" s="3">
        <v>100</v>
      </c>
    </row>
    <row r="14" spans="1:3" ht="17.25">
      <c r="A14" s="3" t="s">
        <v>49</v>
      </c>
      <c r="B14" s="3" t="s">
        <v>50</v>
      </c>
      <c r="C14" s="3">
        <v>140</v>
      </c>
    </row>
    <row r="15" spans="1:3" ht="17.25">
      <c r="A15" s="3" t="s">
        <v>51</v>
      </c>
      <c r="B15" s="3" t="s">
        <v>52</v>
      </c>
      <c r="C15" s="3">
        <v>152</v>
      </c>
    </row>
    <row r="16" spans="1:3" ht="17.25">
      <c r="A16" s="3" t="s">
        <v>53</v>
      </c>
      <c r="B16" s="3" t="s">
        <v>54</v>
      </c>
      <c r="C16" s="3">
        <v>67</v>
      </c>
    </row>
    <row r="17" spans="1:3" ht="17.25">
      <c r="A17" s="3" t="s">
        <v>55</v>
      </c>
      <c r="B17" s="3" t="s">
        <v>56</v>
      </c>
      <c r="C17" s="3">
        <v>124</v>
      </c>
    </row>
    <row r="18" spans="1:3" ht="17.25">
      <c r="A18" s="3" t="s">
        <v>57</v>
      </c>
      <c r="B18" s="3" t="s">
        <v>58</v>
      </c>
      <c r="C18" s="3">
        <v>60</v>
      </c>
    </row>
    <row r="19" spans="1:3" ht="17.25">
      <c r="A19" s="3" t="s">
        <v>59</v>
      </c>
      <c r="B19" s="3" t="s">
        <v>60</v>
      </c>
      <c r="C19" s="3">
        <v>185</v>
      </c>
    </row>
    <row r="20" spans="1:3" ht="17.25">
      <c r="A20" s="3" t="s">
        <v>61</v>
      </c>
      <c r="B20" s="3" t="s">
        <v>62</v>
      </c>
      <c r="C20" s="3">
        <v>50</v>
      </c>
    </row>
    <row r="21" spans="1:3" ht="17.25">
      <c r="A21" s="3" t="s">
        <v>63</v>
      </c>
      <c r="B21" s="3" t="s">
        <v>64</v>
      </c>
      <c r="C21" s="3">
        <v>75</v>
      </c>
    </row>
    <row r="22" spans="1:3" ht="17.25">
      <c r="A22" s="3" t="s">
        <v>65</v>
      </c>
      <c r="B22" s="3" t="s">
        <v>66</v>
      </c>
      <c r="C22" s="3">
        <v>58</v>
      </c>
    </row>
    <row r="23" spans="1:3" ht="17.25">
      <c r="A23" s="3" t="s">
        <v>67</v>
      </c>
      <c r="B23" s="3" t="s">
        <v>68</v>
      </c>
      <c r="C23" s="3">
        <v>128</v>
      </c>
    </row>
    <row r="24" spans="1:3" ht="17.25">
      <c r="A24" s="3" t="s">
        <v>69</v>
      </c>
      <c r="B24" s="3" t="s">
        <v>70</v>
      </c>
      <c r="C24" s="3">
        <v>50</v>
      </c>
    </row>
    <row r="25" spans="1:3" ht="17.25">
      <c r="A25" s="3" t="s">
        <v>71</v>
      </c>
      <c r="B25" s="3" t="s">
        <v>72</v>
      </c>
      <c r="C25" s="3">
        <v>100</v>
      </c>
    </row>
    <row r="26" spans="1:3" ht="17.25">
      <c r="A26" s="3" t="s">
        <v>73</v>
      </c>
      <c r="B26" s="3" t="s">
        <v>74</v>
      </c>
      <c r="C26" s="3">
        <v>84</v>
      </c>
    </row>
    <row r="27" spans="1:3" ht="17.25">
      <c r="A27" s="3" t="s">
        <v>75</v>
      </c>
      <c r="B27" s="3" t="s">
        <v>76</v>
      </c>
      <c r="C27" s="3">
        <v>162</v>
      </c>
    </row>
    <row r="28" spans="1:3" ht="17.25">
      <c r="A28" s="3" t="s">
        <v>77</v>
      </c>
      <c r="B28" s="3" t="s">
        <v>78</v>
      </c>
      <c r="C28" s="3">
        <v>75</v>
      </c>
    </row>
    <row r="29" spans="1:3" ht="17.25">
      <c r="A29" s="3" t="s">
        <v>79</v>
      </c>
      <c r="B29" s="3" t="s">
        <v>80</v>
      </c>
      <c r="C29" s="3">
        <v>55</v>
      </c>
    </row>
    <row r="30" spans="1:3" ht="17.25">
      <c r="A30" s="3" t="s">
        <v>81</v>
      </c>
      <c r="B30" s="3" t="s">
        <v>82</v>
      </c>
      <c r="C30" s="3">
        <v>52</v>
      </c>
    </row>
    <row r="31" spans="1:3" ht="17.25">
      <c r="A31" s="3" t="s">
        <v>83</v>
      </c>
      <c r="B31" s="3" t="s">
        <v>84</v>
      </c>
      <c r="C31" s="3">
        <v>52</v>
      </c>
    </row>
    <row r="32" spans="1:3" ht="17.25">
      <c r="A32" s="3" t="s">
        <v>85</v>
      </c>
      <c r="B32" s="3" t="s">
        <v>86</v>
      </c>
      <c r="C32" s="3"/>
    </row>
    <row r="33" spans="1:3" ht="17.25">
      <c r="A33" s="3" t="s">
        <v>87</v>
      </c>
      <c r="B33" s="3" t="s">
        <v>88</v>
      </c>
      <c r="C33" s="3"/>
    </row>
    <row r="34" spans="1:3" ht="17.25">
      <c r="A34" s="3" t="s">
        <v>89</v>
      </c>
      <c r="B34" s="3" t="s">
        <v>90</v>
      </c>
      <c r="C34" s="3">
        <v>150</v>
      </c>
    </row>
    <row r="35" spans="1:3" ht="17.25">
      <c r="A35" s="3" t="s">
        <v>91</v>
      </c>
      <c r="B35" s="3" t="s">
        <v>92</v>
      </c>
      <c r="C35" s="3">
        <v>150</v>
      </c>
    </row>
    <row r="36" spans="1:3" ht="17.25">
      <c r="A36" s="3" t="s">
        <v>93</v>
      </c>
      <c r="B36" s="3" t="s">
        <v>94</v>
      </c>
      <c r="C36" s="3">
        <v>150</v>
      </c>
    </row>
    <row r="37" spans="1:3" ht="17.25">
      <c r="A37" s="3" t="s">
        <v>95</v>
      </c>
      <c r="B37" s="3" t="s">
        <v>96</v>
      </c>
      <c r="C37" s="3">
        <v>150</v>
      </c>
    </row>
    <row r="38" spans="1:3" ht="17.25">
      <c r="A38" s="3" t="s">
        <v>97</v>
      </c>
      <c r="B38" s="3" t="s">
        <v>98</v>
      </c>
      <c r="C38" s="3">
        <v>150</v>
      </c>
    </row>
    <row r="39" spans="1:3" ht="17.25">
      <c r="A39" s="3" t="s">
        <v>99</v>
      </c>
      <c r="B39" s="3" t="s">
        <v>100</v>
      </c>
      <c r="C39" s="3">
        <v>150</v>
      </c>
    </row>
    <row r="40" spans="1:3" ht="17.25">
      <c r="A40" s="3" t="s">
        <v>101</v>
      </c>
      <c r="B40" s="3" t="s">
        <v>102</v>
      </c>
      <c r="C40" s="3">
        <v>150</v>
      </c>
    </row>
    <row r="41" spans="1:3" ht="17.25">
      <c r="A41" s="3" t="s">
        <v>103</v>
      </c>
      <c r="B41" s="3" t="s">
        <v>104</v>
      </c>
      <c r="C41" s="3">
        <v>150</v>
      </c>
    </row>
    <row r="42" spans="1:3" ht="17.25">
      <c r="A42" s="3" t="s">
        <v>105</v>
      </c>
      <c r="B42" s="3" t="s">
        <v>106</v>
      </c>
      <c r="C42" s="3">
        <v>150</v>
      </c>
    </row>
    <row r="43" spans="1:3" ht="17.25">
      <c r="A43" s="3" t="s">
        <v>107</v>
      </c>
      <c r="B43" s="3" t="s">
        <v>108</v>
      </c>
      <c r="C43" s="3">
        <v>150</v>
      </c>
    </row>
    <row r="44" spans="1:3" ht="17.25">
      <c r="A44" s="3" t="s">
        <v>109</v>
      </c>
      <c r="B44" s="3" t="s">
        <v>110</v>
      </c>
      <c r="C44" s="3">
        <v>150</v>
      </c>
    </row>
    <row r="45" spans="1:3" ht="17.25">
      <c r="A45" s="3" t="s">
        <v>111</v>
      </c>
      <c r="B45" s="3" t="s">
        <v>112</v>
      </c>
      <c r="C45" s="3">
        <v>150</v>
      </c>
    </row>
    <row r="46" spans="1:3" ht="17.25">
      <c r="A46" s="3" t="s">
        <v>113</v>
      </c>
      <c r="B46" s="3" t="s">
        <v>114</v>
      </c>
      <c r="C46" s="3">
        <v>150</v>
      </c>
    </row>
    <row r="47" spans="1:3" ht="17.25">
      <c r="A47" s="3" t="s">
        <v>115</v>
      </c>
      <c r="B47" s="3" t="s">
        <v>116</v>
      </c>
      <c r="C47" s="3">
        <v>150</v>
      </c>
    </row>
    <row r="48" spans="1:3" ht="17.25">
      <c r="A48" s="3" t="s">
        <v>117</v>
      </c>
      <c r="B48" s="3" t="s">
        <v>118</v>
      </c>
      <c r="C48" s="3">
        <v>150</v>
      </c>
    </row>
    <row r="49" spans="1:3" ht="17.25">
      <c r="A49" s="3" t="s">
        <v>119</v>
      </c>
      <c r="B49" s="3" t="s">
        <v>120</v>
      </c>
      <c r="C49" s="3">
        <v>150</v>
      </c>
    </row>
    <row r="50" spans="1:3" ht="17.25">
      <c r="A50" s="3" t="s">
        <v>121</v>
      </c>
      <c r="B50" s="3" t="s">
        <v>122</v>
      </c>
      <c r="C50" s="3">
        <v>150</v>
      </c>
    </row>
    <row r="51" spans="1:3" ht="17.25">
      <c r="A51" s="3" t="s">
        <v>123</v>
      </c>
      <c r="B51" s="3" t="s">
        <v>124</v>
      </c>
      <c r="C51" s="3">
        <v>150</v>
      </c>
    </row>
    <row r="52" spans="1:3" ht="17.25">
      <c r="A52" s="3" t="s">
        <v>125</v>
      </c>
      <c r="B52" s="3" t="s">
        <v>126</v>
      </c>
      <c r="C52" s="3">
        <v>150</v>
      </c>
    </row>
    <row r="53" spans="1:3" ht="17.25">
      <c r="A53" s="3" t="s">
        <v>127</v>
      </c>
      <c r="B53" s="3" t="s">
        <v>128</v>
      </c>
      <c r="C53" s="3">
        <v>150</v>
      </c>
    </row>
    <row r="54" spans="1:3" ht="17.25">
      <c r="A54" s="3" t="s">
        <v>129</v>
      </c>
      <c r="B54" s="3" t="s">
        <v>130</v>
      </c>
      <c r="C54" s="3">
        <v>150</v>
      </c>
    </row>
    <row r="55" spans="1:3" ht="17.25">
      <c r="A55" s="3" t="s">
        <v>131</v>
      </c>
      <c r="B55" s="3" t="s">
        <v>132</v>
      </c>
      <c r="C55" s="3">
        <v>150</v>
      </c>
    </row>
    <row r="56" spans="1:3" ht="17.25">
      <c r="A56" s="3" t="s">
        <v>133</v>
      </c>
      <c r="B56" s="3" t="s">
        <v>134</v>
      </c>
      <c r="C56" s="3">
        <v>150</v>
      </c>
    </row>
    <row r="57" spans="1:3" ht="17.25">
      <c r="A57" s="3" t="s">
        <v>135</v>
      </c>
      <c r="B57" s="3" t="s">
        <v>136</v>
      </c>
      <c r="C57" s="3">
        <v>150</v>
      </c>
    </row>
    <row r="58" spans="1:3" ht="17.25">
      <c r="A58" s="3" t="s">
        <v>137</v>
      </c>
      <c r="B58" s="3" t="s">
        <v>138</v>
      </c>
      <c r="C58" s="3">
        <v>182</v>
      </c>
    </row>
    <row r="59" spans="1:3" ht="17.25">
      <c r="A59" s="3" t="s">
        <v>139</v>
      </c>
      <c r="B59" s="3" t="s">
        <v>140</v>
      </c>
      <c r="C59" s="3">
        <v>78</v>
      </c>
    </row>
    <row r="60" spans="1:3" ht="17.25">
      <c r="A60" s="3" t="s">
        <v>141</v>
      </c>
      <c r="B60" s="3" t="s">
        <v>142</v>
      </c>
      <c r="C60" s="3">
        <v>184</v>
      </c>
    </row>
    <row r="61" spans="1:3" ht="17.25">
      <c r="A61" s="3" t="s">
        <v>143</v>
      </c>
      <c r="B61" s="3" t="s">
        <v>144</v>
      </c>
      <c r="C61" s="3">
        <v>120</v>
      </c>
    </row>
    <row r="62" spans="1:3" ht="17.25">
      <c r="A62" s="3" t="s">
        <v>145</v>
      </c>
      <c r="B62" s="3" t="s">
        <v>146</v>
      </c>
      <c r="C62" s="3">
        <v>143</v>
      </c>
    </row>
    <row r="63" spans="1:3" ht="17.25">
      <c r="A63" s="3" t="s">
        <v>147</v>
      </c>
      <c r="B63" s="3" t="s">
        <v>148</v>
      </c>
      <c r="C63" s="3">
        <v>224</v>
      </c>
    </row>
    <row r="64" spans="1:3" ht="17.25">
      <c r="A64" s="3" t="s">
        <v>149</v>
      </c>
      <c r="B64" s="3" t="s">
        <v>150</v>
      </c>
      <c r="C64" s="3">
        <v>210</v>
      </c>
    </row>
    <row r="65" spans="1:3" ht="17.25">
      <c r="A65" s="3" t="s">
        <v>151</v>
      </c>
      <c r="B65" s="3" t="s">
        <v>152</v>
      </c>
      <c r="C65" s="3">
        <v>250</v>
      </c>
    </row>
    <row r="66" spans="1:3" ht="17.25">
      <c r="A66" s="3" t="s">
        <v>153</v>
      </c>
      <c r="B66" s="3" t="s">
        <v>154</v>
      </c>
      <c r="C66" s="3">
        <v>230</v>
      </c>
    </row>
    <row r="67" spans="1:3" ht="17.25">
      <c r="A67" s="3" t="s">
        <v>155</v>
      </c>
      <c r="B67" s="3" t="s">
        <v>156</v>
      </c>
      <c r="C67" s="3">
        <v>158</v>
      </c>
    </row>
    <row r="68" spans="1:3" ht="17.25">
      <c r="A68" s="3" t="s">
        <v>157</v>
      </c>
      <c r="B68" s="3" t="s">
        <v>158</v>
      </c>
      <c r="C68" s="3">
        <v>154</v>
      </c>
    </row>
    <row r="69" spans="1:3" ht="17.25">
      <c r="A69" s="3" t="s">
        <v>159</v>
      </c>
      <c r="B69" s="3" t="s">
        <v>160</v>
      </c>
      <c r="C69" s="3">
        <v>132</v>
      </c>
    </row>
    <row r="70" spans="1:3" ht="17.25">
      <c r="A70" s="3" t="s">
        <v>161</v>
      </c>
      <c r="B70" s="3" t="s">
        <v>162</v>
      </c>
      <c r="C70" s="3">
        <v>200</v>
      </c>
    </row>
    <row r="71" spans="1:3" ht="17.25">
      <c r="A71" s="3" t="s">
        <v>163</v>
      </c>
      <c r="B71" s="3" t="s">
        <v>164</v>
      </c>
      <c r="C71" s="3">
        <v>190</v>
      </c>
    </row>
    <row r="72" spans="1:3" ht="17.25">
      <c r="A72" s="3" t="s">
        <v>165</v>
      </c>
      <c r="B72" s="3" t="s">
        <v>166</v>
      </c>
      <c r="C72" s="3">
        <v>180</v>
      </c>
    </row>
    <row r="73" spans="1:3" ht="17.25">
      <c r="A73" s="3" t="s">
        <v>167</v>
      </c>
      <c r="B73" s="3" t="s">
        <v>168</v>
      </c>
      <c r="C73" s="3">
        <v>160</v>
      </c>
    </row>
    <row r="74" spans="1:3" ht="17.25">
      <c r="A74" s="3" t="s">
        <v>169</v>
      </c>
      <c r="B74" s="3" t="s">
        <v>170</v>
      </c>
      <c r="C74" s="3">
        <v>155</v>
      </c>
    </row>
    <row r="75" spans="1:3" ht="17.25">
      <c r="A75" s="3" t="s">
        <v>171</v>
      </c>
      <c r="B75" s="3" t="s">
        <v>172</v>
      </c>
      <c r="C75" s="3">
        <v>165</v>
      </c>
    </row>
    <row r="76" spans="1:3" ht="17.25">
      <c r="A76" s="3" t="s">
        <v>173</v>
      </c>
      <c r="B76" s="3" t="s">
        <v>174</v>
      </c>
      <c r="C76" s="3">
        <v>165</v>
      </c>
    </row>
    <row r="77" spans="1:3" ht="17.25">
      <c r="A77" s="3" t="s">
        <v>175</v>
      </c>
      <c r="B77" s="3" t="s">
        <v>176</v>
      </c>
      <c r="C77" s="3">
        <v>180</v>
      </c>
    </row>
    <row r="78" spans="1:3" ht="17.25">
      <c r="A78" s="3" t="s">
        <v>177</v>
      </c>
      <c r="B78" s="3" t="s">
        <v>178</v>
      </c>
      <c r="C78" s="3">
        <v>165</v>
      </c>
    </row>
    <row r="79" spans="1:3" ht="17.25">
      <c r="A79" s="3" t="s">
        <v>179</v>
      </c>
      <c r="B79" s="3" t="s">
        <v>180</v>
      </c>
      <c r="C79" s="3">
        <v>200</v>
      </c>
    </row>
    <row r="80" spans="1:3" ht="17.25">
      <c r="A80" s="3" t="s">
        <v>181</v>
      </c>
      <c r="B80" s="3" t="s">
        <v>182</v>
      </c>
      <c r="C80" s="3">
        <v>145</v>
      </c>
    </row>
    <row r="81" spans="1:3" ht="17.25">
      <c r="A81" s="3" t="s">
        <v>183</v>
      </c>
      <c r="B81" s="3" t="s">
        <v>184</v>
      </c>
      <c r="C81" s="3">
        <v>170</v>
      </c>
    </row>
    <row r="82" spans="1:3" ht="17.25">
      <c r="A82" s="3" t="s">
        <v>185</v>
      </c>
      <c r="B82" s="3" t="s">
        <v>186</v>
      </c>
      <c r="C82" s="3">
        <v>76</v>
      </c>
    </row>
    <row r="83" spans="1:3" ht="17.25">
      <c r="A83" s="3" t="s">
        <v>187</v>
      </c>
      <c r="B83" s="3" t="s">
        <v>188</v>
      </c>
      <c r="C83" s="3">
        <v>94</v>
      </c>
    </row>
    <row r="84" spans="1:3" ht="17.25">
      <c r="A84" s="3" t="s">
        <v>189</v>
      </c>
      <c r="B84" s="3" t="s">
        <v>190</v>
      </c>
      <c r="C84" s="3">
        <v>86</v>
      </c>
    </row>
    <row r="85" spans="1:3" ht="17.25">
      <c r="A85" s="3" t="s">
        <v>191</v>
      </c>
      <c r="B85" s="3" t="s">
        <v>192</v>
      </c>
      <c r="C85" s="3">
        <v>200</v>
      </c>
    </row>
    <row r="86" spans="1:3" ht="17.25">
      <c r="A86" s="3" t="s">
        <v>193</v>
      </c>
      <c r="B86" s="3" t="s">
        <v>194</v>
      </c>
      <c r="C86" s="3">
        <v>105</v>
      </c>
    </row>
    <row r="87" spans="1:3" ht="17.25">
      <c r="A87" s="3" t="s">
        <v>195</v>
      </c>
      <c r="B87" s="3" t="s">
        <v>196</v>
      </c>
      <c r="C87" s="3">
        <v>105</v>
      </c>
    </row>
    <row r="88" spans="1:3" ht="17.25">
      <c r="A88" s="3" t="s">
        <v>197</v>
      </c>
      <c r="B88" s="3" t="s">
        <v>198</v>
      </c>
      <c r="C88" s="3">
        <v>110</v>
      </c>
    </row>
    <row r="89" spans="1:3" ht="17.25">
      <c r="A89" s="3" t="s">
        <v>199</v>
      </c>
      <c r="B89" s="3" t="s">
        <v>200</v>
      </c>
      <c r="C89" s="3">
        <v>57</v>
      </c>
    </row>
    <row r="90" spans="1:3" ht="17.25">
      <c r="A90" s="3" t="s">
        <v>201</v>
      </c>
      <c r="B90" s="3" t="s">
        <v>202</v>
      </c>
      <c r="C90" s="3">
        <v>69</v>
      </c>
    </row>
    <row r="91" spans="1:3" ht="17.25">
      <c r="A91" s="3" t="s">
        <v>203</v>
      </c>
      <c r="B91" s="3" t="s">
        <v>204</v>
      </c>
      <c r="C91" s="3">
        <v>112</v>
      </c>
    </row>
    <row r="92" spans="1:3" ht="17.25">
      <c r="A92" s="3" t="s">
        <v>205</v>
      </c>
      <c r="B92" s="3" t="s">
        <v>206</v>
      </c>
      <c r="C92" s="3">
        <v>122</v>
      </c>
    </row>
    <row r="93" spans="1:3" ht="17.25">
      <c r="A93" s="3" t="s">
        <v>207</v>
      </c>
      <c r="B93" s="3" t="s">
        <v>208</v>
      </c>
      <c r="C93" s="3">
        <v>62</v>
      </c>
    </row>
    <row r="94" spans="1:3" ht="17.25">
      <c r="A94" s="3" t="s">
        <v>209</v>
      </c>
      <c r="B94" s="3" t="s">
        <v>210</v>
      </c>
      <c r="C94" s="3">
        <v>98</v>
      </c>
    </row>
    <row r="95" spans="1:3" ht="17.25">
      <c r="A95" s="3" t="s">
        <v>211</v>
      </c>
      <c r="B95" s="3" t="s">
        <v>212</v>
      </c>
      <c r="C95" s="3">
        <v>145</v>
      </c>
    </row>
    <row r="96" spans="1:3" ht="17.25">
      <c r="A96" s="3" t="s">
        <v>213</v>
      </c>
      <c r="B96" s="3" t="s">
        <v>214</v>
      </c>
      <c r="C96" s="3">
        <v>50</v>
      </c>
    </row>
    <row r="97" spans="1:3" ht="17.25">
      <c r="A97" s="3" t="s">
        <v>215</v>
      </c>
      <c r="B97" s="3" t="s">
        <v>216</v>
      </c>
      <c r="C97" s="3">
        <v>75</v>
      </c>
    </row>
    <row r="98" spans="1:3" ht="17.25">
      <c r="A98" s="3" t="s">
        <v>217</v>
      </c>
      <c r="B98" s="3" t="s">
        <v>218</v>
      </c>
      <c r="C98" s="3">
        <v>100</v>
      </c>
    </row>
    <row r="99" spans="1:3" ht="17.25">
      <c r="A99" s="3" t="s">
        <v>219</v>
      </c>
      <c r="B99" s="3" t="s">
        <v>220</v>
      </c>
      <c r="C99" s="3">
        <v>70</v>
      </c>
    </row>
    <row r="100" spans="1:3" ht="17.25">
      <c r="A100" s="3" t="s">
        <v>221</v>
      </c>
      <c r="B100" s="3" t="s">
        <v>222</v>
      </c>
      <c r="C100" s="3">
        <v>76</v>
      </c>
    </row>
    <row r="101" spans="1:3" ht="17.25">
      <c r="A101" s="3" t="s">
        <v>223</v>
      </c>
      <c r="B101" s="3" t="s">
        <v>224</v>
      </c>
      <c r="C101" s="3">
        <v>95</v>
      </c>
    </row>
    <row r="102" spans="1:3" ht="17.25">
      <c r="A102" s="3" t="s">
        <v>225</v>
      </c>
      <c r="B102" s="3" t="s">
        <v>226</v>
      </c>
      <c r="C102" s="3"/>
    </row>
    <row r="103" spans="1:3" ht="17.25">
      <c r="A103" s="3" t="s">
        <v>227</v>
      </c>
      <c r="B103" s="3" t="s">
        <v>228</v>
      </c>
      <c r="C103" s="3"/>
    </row>
    <row r="104" spans="1:3" ht="17.25">
      <c r="A104" s="3" t="s">
        <v>229</v>
      </c>
      <c r="B104" s="3" t="s">
        <v>230</v>
      </c>
      <c r="C104" s="3"/>
    </row>
    <row r="105" spans="1:3" ht="17.25">
      <c r="A105" s="3" t="s">
        <v>231</v>
      </c>
      <c r="B105" s="3" t="s">
        <v>232</v>
      </c>
      <c r="C105" s="3"/>
    </row>
    <row r="106" spans="1:3" ht="17.25">
      <c r="A106" s="3" t="s">
        <v>233</v>
      </c>
      <c r="B106" s="4" t="s">
        <v>234</v>
      </c>
      <c r="C106" s="3">
        <v>84</v>
      </c>
    </row>
    <row r="107" spans="1:3" ht="17.25">
      <c r="A107" s="3" t="s">
        <v>235</v>
      </c>
      <c r="B107" s="4" t="s">
        <v>236</v>
      </c>
      <c r="C107" s="3">
        <v>100</v>
      </c>
    </row>
    <row r="108" spans="1:3" ht="17.25">
      <c r="A108" s="3" t="s">
        <v>237</v>
      </c>
      <c r="B108" s="4" t="s">
        <v>238</v>
      </c>
      <c r="C108" s="3">
        <v>100</v>
      </c>
    </row>
    <row r="109" spans="1:3" ht="17.25">
      <c r="A109" s="3" t="s">
        <v>239</v>
      </c>
      <c r="B109" s="4" t="s">
        <v>240</v>
      </c>
      <c r="C109" s="3">
        <v>100</v>
      </c>
    </row>
    <row r="110" spans="1:3" ht="17.25">
      <c r="A110" s="3" t="s">
        <v>241</v>
      </c>
      <c r="B110" s="4" t="s">
        <v>242</v>
      </c>
      <c r="C110" s="3">
        <v>100</v>
      </c>
    </row>
    <row r="111" spans="1:3" ht="17.25">
      <c r="A111" s="3" t="s">
        <v>243</v>
      </c>
      <c r="B111" s="4" t="s">
        <v>244</v>
      </c>
      <c r="C111" s="3">
        <v>100</v>
      </c>
    </row>
    <row r="112" spans="1:3" ht="17.25">
      <c r="A112" s="3" t="s">
        <v>245</v>
      </c>
      <c r="B112" s="4" t="s">
        <v>246</v>
      </c>
      <c r="C112" s="3">
        <v>344</v>
      </c>
    </row>
    <row r="113" spans="1:3" ht="17.25">
      <c r="A113" s="3" t="s">
        <v>247</v>
      </c>
      <c r="B113" s="4" t="s">
        <v>248</v>
      </c>
      <c r="C113" s="3">
        <v>265</v>
      </c>
    </row>
    <row r="114" spans="1:3" ht="17.25">
      <c r="A114" s="3" t="s">
        <v>249</v>
      </c>
      <c r="B114" s="4" t="s">
        <v>250</v>
      </c>
      <c r="C114" s="3">
        <v>245</v>
      </c>
    </row>
    <row r="115" spans="1:3" ht="17.25">
      <c r="A115" s="3" t="s">
        <v>251</v>
      </c>
      <c r="B115" s="4" t="s">
        <v>252</v>
      </c>
      <c r="C115" s="3">
        <v>208</v>
      </c>
    </row>
    <row r="116" spans="1:3" ht="17.25">
      <c r="A116" s="3" t="s">
        <v>253</v>
      </c>
      <c r="B116" s="4" t="s">
        <v>254</v>
      </c>
      <c r="C116" s="3">
        <v>267</v>
      </c>
    </row>
    <row r="117" spans="1:3" ht="17.25">
      <c r="A117" s="3" t="s">
        <v>255</v>
      </c>
      <c r="B117" s="4" t="s">
        <v>256</v>
      </c>
      <c r="C117" s="3">
        <v>150</v>
      </c>
    </row>
    <row r="118" spans="1:3" ht="17.25">
      <c r="A118" s="3" t="s">
        <v>257</v>
      </c>
      <c r="B118" s="4" t="s">
        <v>258</v>
      </c>
      <c r="C118" s="3">
        <v>150</v>
      </c>
    </row>
    <row r="119" spans="1:3" ht="17.25">
      <c r="A119" s="3" t="s">
        <v>259</v>
      </c>
      <c r="B119" s="4" t="s">
        <v>260</v>
      </c>
      <c r="C119" s="3">
        <v>150</v>
      </c>
    </row>
    <row r="120" spans="1:3" ht="17.25">
      <c r="A120" s="3" t="s">
        <v>261</v>
      </c>
      <c r="B120" s="4" t="s">
        <v>262</v>
      </c>
      <c r="C120" s="3">
        <v>150</v>
      </c>
    </row>
    <row r="121" spans="1:3" ht="17.25">
      <c r="A121" s="3" t="s">
        <v>263</v>
      </c>
      <c r="B121" s="4" t="s">
        <v>264</v>
      </c>
      <c r="C121" s="3">
        <v>150</v>
      </c>
    </row>
    <row r="122" spans="1:3" ht="17.25">
      <c r="A122" s="3" t="s">
        <v>265</v>
      </c>
      <c r="B122" s="4" t="s">
        <v>266</v>
      </c>
      <c r="C122" s="3">
        <v>150</v>
      </c>
    </row>
    <row r="123" spans="1:3" ht="17.25">
      <c r="A123" s="3" t="s">
        <v>267</v>
      </c>
      <c r="B123" s="4" t="s">
        <v>268</v>
      </c>
      <c r="C123" s="3">
        <v>200</v>
      </c>
    </row>
    <row r="124" spans="1:3" ht="17.25">
      <c r="A124" s="3" t="s">
        <v>269</v>
      </c>
      <c r="B124" s="4" t="s">
        <v>270</v>
      </c>
      <c r="C124" s="3">
        <v>202</v>
      </c>
    </row>
    <row r="125" spans="1:3" ht="17.25">
      <c r="A125" s="3" t="s">
        <v>271</v>
      </c>
      <c r="B125" s="4" t="s">
        <v>272</v>
      </c>
      <c r="C125" s="3">
        <v>196</v>
      </c>
    </row>
    <row r="126" spans="1:3" ht="17.25">
      <c r="A126" s="3" t="s">
        <v>273</v>
      </c>
      <c r="B126" s="4" t="s">
        <v>274</v>
      </c>
      <c r="C126" s="3">
        <v>176</v>
      </c>
    </row>
    <row r="127" spans="1:3" ht="17.25">
      <c r="A127" s="3" t="s">
        <v>275</v>
      </c>
      <c r="B127" s="4" t="s">
        <v>276</v>
      </c>
      <c r="C127" s="3">
        <v>240</v>
      </c>
    </row>
    <row r="128" spans="1:3" ht="17.25">
      <c r="A128" s="3" t="s">
        <v>277</v>
      </c>
      <c r="B128" s="4" t="s">
        <v>278</v>
      </c>
      <c r="C128" s="3">
        <v>234</v>
      </c>
    </row>
    <row r="129" spans="1:3" ht="17.25">
      <c r="A129" s="3" t="s">
        <v>279</v>
      </c>
      <c r="B129" s="4" t="s">
        <v>280</v>
      </c>
      <c r="C129" s="3">
        <v>150</v>
      </c>
    </row>
    <row r="130" spans="1:3" ht="17.25">
      <c r="A130" s="3" t="s">
        <v>281</v>
      </c>
      <c r="B130" s="4" t="s">
        <v>282</v>
      </c>
      <c r="C130" s="3">
        <v>150</v>
      </c>
    </row>
    <row r="131" spans="1:3" ht="17.25">
      <c r="A131" s="3" t="s">
        <v>283</v>
      </c>
      <c r="B131" s="4" t="s">
        <v>284</v>
      </c>
      <c r="C131" s="3">
        <v>150</v>
      </c>
    </row>
    <row r="132" spans="1:3" ht="17.25">
      <c r="A132" s="3" t="s">
        <v>285</v>
      </c>
      <c r="B132" s="4" t="s">
        <v>286</v>
      </c>
      <c r="C132" s="3">
        <v>150</v>
      </c>
    </row>
    <row r="133" spans="1:3" ht="17.25">
      <c r="A133" s="3" t="s">
        <v>287</v>
      </c>
      <c r="B133" s="4" t="s">
        <v>288</v>
      </c>
      <c r="C133" s="3">
        <v>150</v>
      </c>
    </row>
    <row r="134" spans="1:3" ht="17.25">
      <c r="A134" s="3" t="s">
        <v>289</v>
      </c>
      <c r="B134" s="4" t="s">
        <v>290</v>
      </c>
      <c r="C134" s="3">
        <v>150</v>
      </c>
    </row>
    <row r="135" spans="1:3" ht="17.25">
      <c r="A135" s="3" t="s">
        <v>291</v>
      </c>
      <c r="B135" s="4" t="s">
        <v>292</v>
      </c>
      <c r="C135" s="3">
        <v>150</v>
      </c>
    </row>
    <row r="136" spans="1:3" ht="17.25">
      <c r="A136" s="3" t="s">
        <v>293</v>
      </c>
      <c r="B136" s="4" t="s">
        <v>294</v>
      </c>
      <c r="C136" s="3">
        <v>150</v>
      </c>
    </row>
    <row r="137" spans="1:3" ht="17.25">
      <c r="A137" s="3" t="s">
        <v>295</v>
      </c>
      <c r="B137" s="4" t="s">
        <v>296</v>
      </c>
      <c r="C137" s="3">
        <v>150</v>
      </c>
    </row>
    <row r="138" spans="1:3" ht="17.25">
      <c r="A138" s="3" t="s">
        <v>297</v>
      </c>
      <c r="B138" s="4" t="s">
        <v>298</v>
      </c>
      <c r="C138" s="3">
        <v>150</v>
      </c>
    </row>
    <row r="139" spans="1:3" ht="17.25">
      <c r="A139" s="3" t="s">
        <v>299</v>
      </c>
      <c r="B139" s="4" t="s">
        <v>300</v>
      </c>
      <c r="C139" s="3">
        <v>150</v>
      </c>
    </row>
    <row r="140" spans="1:3" ht="17.25">
      <c r="A140" s="3" t="s">
        <v>301</v>
      </c>
      <c r="B140" s="4" t="s">
        <v>302</v>
      </c>
      <c r="C140" s="3">
        <v>150</v>
      </c>
    </row>
    <row r="141" spans="1:3" ht="17.25">
      <c r="A141" s="3" t="s">
        <v>303</v>
      </c>
      <c r="B141" s="4" t="s">
        <v>304</v>
      </c>
      <c r="C141" s="3">
        <v>150</v>
      </c>
    </row>
    <row r="142" spans="1:3" ht="17.25">
      <c r="A142" s="3" t="s">
        <v>305</v>
      </c>
      <c r="B142" s="4" t="s">
        <v>306</v>
      </c>
      <c r="C142" s="3">
        <v>150</v>
      </c>
    </row>
    <row r="143" spans="1:3" ht="17.25">
      <c r="A143" s="3" t="s">
        <v>307</v>
      </c>
      <c r="B143" s="4" t="s">
        <v>308</v>
      </c>
      <c r="C143" s="3">
        <v>150</v>
      </c>
    </row>
    <row r="144" spans="1:3" ht="17.25">
      <c r="A144" s="3" t="s">
        <v>309</v>
      </c>
      <c r="B144" s="4" t="s">
        <v>310</v>
      </c>
      <c r="C144" s="3">
        <v>150</v>
      </c>
    </row>
    <row r="145" spans="1:3" ht="17.25">
      <c r="A145" s="3" t="s">
        <v>311</v>
      </c>
      <c r="B145" s="4" t="s">
        <v>312</v>
      </c>
      <c r="C145" s="3">
        <v>150</v>
      </c>
    </row>
    <row r="146" spans="1:3" ht="17.25">
      <c r="A146" s="3" t="s">
        <v>313</v>
      </c>
      <c r="B146" s="4" t="s">
        <v>314</v>
      </c>
      <c r="C146" s="3">
        <v>150</v>
      </c>
    </row>
    <row r="147" spans="1:3" ht="17.25">
      <c r="A147" s="3" t="s">
        <v>315</v>
      </c>
      <c r="B147" s="4" t="s">
        <v>316</v>
      </c>
      <c r="C147" s="3">
        <v>150</v>
      </c>
    </row>
    <row r="148" spans="1:3" ht="17.25">
      <c r="A148" s="3" t="s">
        <v>317</v>
      </c>
      <c r="B148" s="4" t="s">
        <v>318</v>
      </c>
      <c r="C148" s="3">
        <v>150</v>
      </c>
    </row>
    <row r="149" spans="1:3" ht="17.25">
      <c r="A149" s="3" t="s">
        <v>319</v>
      </c>
      <c r="B149" s="4" t="s">
        <v>320</v>
      </c>
      <c r="C149" s="3">
        <v>150</v>
      </c>
    </row>
    <row r="150" spans="1:3" ht="17.25">
      <c r="A150" s="3" t="s">
        <v>321</v>
      </c>
      <c r="B150" s="4" t="s">
        <v>322</v>
      </c>
      <c r="C150" s="3">
        <v>149</v>
      </c>
    </row>
    <row r="151" spans="1:3" ht="17.25">
      <c r="A151" s="3" t="s">
        <v>323</v>
      </c>
      <c r="B151" s="4" t="s">
        <v>324</v>
      </c>
      <c r="C151" s="3">
        <v>150</v>
      </c>
    </row>
    <row r="152" spans="1:3" ht="17.25">
      <c r="A152" s="3" t="s">
        <v>325</v>
      </c>
      <c r="B152" s="4" t="s">
        <v>326</v>
      </c>
      <c r="C152" s="3">
        <v>150</v>
      </c>
    </row>
    <row r="153" spans="1:3" ht="17.25">
      <c r="A153" s="3" t="s">
        <v>327</v>
      </c>
      <c r="B153" s="4" t="s">
        <v>328</v>
      </c>
      <c r="C153" s="3">
        <v>116</v>
      </c>
    </row>
    <row r="154" spans="1:3" ht="17.25">
      <c r="A154" s="3" t="s">
        <v>329</v>
      </c>
      <c r="B154" s="4" t="s">
        <v>330</v>
      </c>
      <c r="C154" s="3">
        <v>124</v>
      </c>
    </row>
    <row r="155" spans="1:3" ht="17.25">
      <c r="A155" s="3" t="s">
        <v>331</v>
      </c>
      <c r="B155" s="4" t="s">
        <v>332</v>
      </c>
      <c r="C155" s="3">
        <v>202</v>
      </c>
    </row>
    <row r="156" spans="1:3" ht="17.25">
      <c r="A156" s="3" t="s">
        <v>333</v>
      </c>
      <c r="B156" s="4" t="s">
        <v>334</v>
      </c>
      <c r="C156" s="3">
        <v>180</v>
      </c>
    </row>
    <row r="157" spans="1:3" ht="17.25">
      <c r="A157" s="3" t="s">
        <v>335</v>
      </c>
      <c r="B157" s="4" t="s">
        <v>336</v>
      </c>
      <c r="C157" s="3">
        <v>119</v>
      </c>
    </row>
    <row r="158" spans="1:3" ht="17.25">
      <c r="A158" s="3" t="s">
        <v>337</v>
      </c>
      <c r="B158" s="4" t="s">
        <v>338</v>
      </c>
      <c r="C158" s="3">
        <v>162</v>
      </c>
    </row>
    <row r="159" spans="1:3" ht="17.25">
      <c r="A159" s="3" t="s">
        <v>339</v>
      </c>
      <c r="B159" s="4" t="s">
        <v>340</v>
      </c>
      <c r="C159" s="3">
        <v>158</v>
      </c>
    </row>
    <row r="160" spans="1:3" ht="17.25">
      <c r="A160" s="3" t="s">
        <v>341</v>
      </c>
      <c r="B160" s="4" t="s">
        <v>342</v>
      </c>
      <c r="C160" s="3">
        <v>182</v>
      </c>
    </row>
    <row r="161" spans="1:3" ht="17.25">
      <c r="A161" s="3" t="s">
        <v>343</v>
      </c>
      <c r="B161" s="4" t="s">
        <v>344</v>
      </c>
      <c r="C161" s="3">
        <v>202</v>
      </c>
    </row>
    <row r="162" spans="1:3" ht="17.25">
      <c r="A162" s="3" t="s">
        <v>345</v>
      </c>
      <c r="B162" s="4" t="s">
        <v>346</v>
      </c>
      <c r="C162" s="3">
        <v>230</v>
      </c>
    </row>
    <row r="163" spans="1:3" ht="17.25">
      <c r="A163" s="3" t="s">
        <v>347</v>
      </c>
      <c r="B163" s="4" t="s">
        <v>348</v>
      </c>
      <c r="C163" s="3">
        <v>240</v>
      </c>
    </row>
    <row r="164" spans="1:3" ht="17.25">
      <c r="A164" s="3" t="s">
        <v>349</v>
      </c>
      <c r="B164" s="4" t="s">
        <v>350</v>
      </c>
      <c r="C164" s="3">
        <v>240</v>
      </c>
    </row>
    <row r="165" spans="1:3" ht="17.25">
      <c r="A165" s="3" t="s">
        <v>351</v>
      </c>
      <c r="B165" s="4" t="s">
        <v>352</v>
      </c>
      <c r="C165" s="3">
        <v>174</v>
      </c>
    </row>
    <row r="166" spans="1:3" ht="17.25">
      <c r="A166" s="3" t="s">
        <v>353</v>
      </c>
      <c r="B166" s="4" t="s">
        <v>354</v>
      </c>
      <c r="C166" s="3">
        <v>188</v>
      </c>
    </row>
    <row r="167" spans="1:3" ht="17.25">
      <c r="A167" s="3" t="s">
        <v>355</v>
      </c>
      <c r="B167" s="4" t="s">
        <v>356</v>
      </c>
      <c r="C167" s="3">
        <v>192</v>
      </c>
    </row>
    <row r="168" spans="1:3" ht="17.25">
      <c r="A168" s="3" t="s">
        <v>357</v>
      </c>
      <c r="B168" s="4" t="s">
        <v>358</v>
      </c>
      <c r="C168" s="3">
        <v>172</v>
      </c>
    </row>
    <row r="169" spans="1:3" ht="17.25">
      <c r="A169" s="3" t="s">
        <v>359</v>
      </c>
      <c r="B169" s="4" t="s">
        <v>360</v>
      </c>
      <c r="C169" s="3">
        <v>192</v>
      </c>
    </row>
    <row r="170" spans="1:3" ht="17.25">
      <c r="A170" s="3" t="s">
        <v>361</v>
      </c>
      <c r="B170" s="4" t="s">
        <v>362</v>
      </c>
      <c r="C170" s="3">
        <v>198</v>
      </c>
    </row>
    <row r="171" spans="1:3" ht="17.25">
      <c r="A171" s="3" t="s">
        <v>363</v>
      </c>
      <c r="B171" s="4" t="s">
        <v>364</v>
      </c>
      <c r="C171" s="3">
        <v>164</v>
      </c>
    </row>
    <row r="172" spans="1:3" ht="17.25">
      <c r="A172" s="3" t="s">
        <v>365</v>
      </c>
      <c r="B172" s="4" t="s">
        <v>366</v>
      </c>
      <c r="C172" s="3">
        <v>200</v>
      </c>
    </row>
    <row r="173" spans="1:3" ht="17.25">
      <c r="A173" s="3" t="s">
        <v>367</v>
      </c>
      <c r="B173" s="4" t="s">
        <v>368</v>
      </c>
      <c r="C173" s="3">
        <v>200</v>
      </c>
    </row>
    <row r="174" spans="1:3" ht="17.25">
      <c r="A174" s="3" t="s">
        <v>369</v>
      </c>
      <c r="B174" s="4" t="s">
        <v>370</v>
      </c>
      <c r="C174" s="3">
        <v>190</v>
      </c>
    </row>
    <row r="175" spans="1:3" ht="17.25">
      <c r="A175" s="3" t="s">
        <v>371</v>
      </c>
      <c r="B175" s="4" t="s">
        <v>372</v>
      </c>
      <c r="C175" s="3">
        <v>180</v>
      </c>
    </row>
    <row r="176" spans="1:3" ht="17.25">
      <c r="A176" s="3" t="s">
        <v>373</v>
      </c>
      <c r="B176" s="4" t="s">
        <v>374</v>
      </c>
      <c r="C176" s="3">
        <v>180</v>
      </c>
    </row>
    <row r="177" spans="1:3" ht="17.25">
      <c r="A177" s="3" t="s">
        <v>375</v>
      </c>
      <c r="B177" s="3" t="s">
        <v>376</v>
      </c>
      <c r="C177" s="3"/>
    </row>
    <row r="178" spans="1:3" ht="17.25">
      <c r="A178" s="3" t="s">
        <v>377</v>
      </c>
      <c r="B178" s="3" t="s">
        <v>378</v>
      </c>
      <c r="C178" s="3"/>
    </row>
    <row r="179" spans="1:3" ht="17.25">
      <c r="A179" s="3" t="s">
        <v>379</v>
      </c>
      <c r="B179" s="3" t="s">
        <v>380</v>
      </c>
      <c r="C179" s="3"/>
    </row>
    <row r="180" spans="1:3" ht="17.25">
      <c r="A180" s="3" t="s">
        <v>381</v>
      </c>
      <c r="B180" s="3" t="s">
        <v>382</v>
      </c>
      <c r="C180" s="3">
        <v>150</v>
      </c>
    </row>
    <row r="181" spans="1:3" ht="17.25">
      <c r="A181" s="3" t="s">
        <v>383</v>
      </c>
      <c r="B181" s="3" t="s">
        <v>384</v>
      </c>
      <c r="C181" s="3">
        <v>150</v>
      </c>
    </row>
    <row r="182" spans="1:3" ht="17.25">
      <c r="A182" s="3" t="s">
        <v>385</v>
      </c>
      <c r="B182" s="3" t="s">
        <v>386</v>
      </c>
      <c r="C182" s="3">
        <v>150</v>
      </c>
    </row>
    <row r="183" spans="1:3" ht="17.25">
      <c r="A183" s="3" t="s">
        <v>387</v>
      </c>
      <c r="B183" s="3" t="s">
        <v>388</v>
      </c>
      <c r="C183" s="3">
        <v>150</v>
      </c>
    </row>
    <row r="184" spans="1:3" ht="17.25">
      <c r="A184" s="3" t="s">
        <v>389</v>
      </c>
      <c r="B184" s="3" t="s">
        <v>390</v>
      </c>
      <c r="C184" s="3">
        <v>150</v>
      </c>
    </row>
    <row r="185" spans="1:3" ht="17.25">
      <c r="A185" s="3" t="s">
        <v>391</v>
      </c>
      <c r="B185" s="3" t="s">
        <v>392</v>
      </c>
      <c r="C185" s="3">
        <v>150</v>
      </c>
    </row>
    <row r="186" spans="1:3" ht="17.25">
      <c r="A186" s="3" t="s">
        <v>393</v>
      </c>
      <c r="B186" s="3" t="s">
        <v>394</v>
      </c>
      <c r="C186" s="3">
        <v>150</v>
      </c>
    </row>
    <row r="187" spans="1:3" ht="17.25">
      <c r="A187" s="3" t="s">
        <v>395</v>
      </c>
      <c r="B187" s="3" t="s">
        <v>396</v>
      </c>
      <c r="C187" s="3">
        <v>150</v>
      </c>
    </row>
    <row r="188" spans="1:3" ht="17.25">
      <c r="A188" s="3" t="s">
        <v>397</v>
      </c>
      <c r="B188" s="3" t="s">
        <v>398</v>
      </c>
      <c r="C188" s="3">
        <v>150</v>
      </c>
    </row>
    <row r="189" spans="1:3" ht="17.25">
      <c r="A189" s="3" t="s">
        <v>399</v>
      </c>
      <c r="B189" s="3" t="s">
        <v>400</v>
      </c>
      <c r="C189" s="3">
        <v>150</v>
      </c>
    </row>
    <row r="190" spans="1:3" ht="17.25">
      <c r="A190" s="3" t="s">
        <v>401</v>
      </c>
      <c r="B190" s="3" t="s">
        <v>402</v>
      </c>
      <c r="C190" s="3">
        <v>150</v>
      </c>
    </row>
    <row r="191" spans="1:3" ht="17.25">
      <c r="A191" s="3" t="s">
        <v>403</v>
      </c>
      <c r="B191" s="3" t="s">
        <v>404</v>
      </c>
      <c r="C191" s="3">
        <v>150</v>
      </c>
    </row>
    <row r="192" spans="1:3" ht="17.25">
      <c r="A192" s="3" t="s">
        <v>405</v>
      </c>
      <c r="B192" s="3" t="s">
        <v>406</v>
      </c>
      <c r="C192" s="3">
        <v>150</v>
      </c>
    </row>
    <row r="193" spans="1:3" ht="17.25">
      <c r="A193" s="3" t="s">
        <v>407</v>
      </c>
      <c r="B193" s="3" t="s">
        <v>408</v>
      </c>
      <c r="C193" s="3">
        <v>150</v>
      </c>
    </row>
    <row r="194" spans="1:3" ht="17.25">
      <c r="A194" s="3" t="s">
        <v>409</v>
      </c>
      <c r="B194" s="3" t="s">
        <v>410</v>
      </c>
      <c r="C194" s="3">
        <v>150</v>
      </c>
    </row>
    <row r="195" spans="1:3" ht="17.25">
      <c r="A195" s="3" t="s">
        <v>411</v>
      </c>
      <c r="B195" s="3" t="s">
        <v>412</v>
      </c>
      <c r="C195" s="3">
        <v>150</v>
      </c>
    </row>
    <row r="196" spans="1:3" ht="17.25">
      <c r="A196" s="3" t="s">
        <v>413</v>
      </c>
      <c r="B196" s="3" t="s">
        <v>414</v>
      </c>
      <c r="C196" s="3">
        <v>150</v>
      </c>
    </row>
    <row r="197" spans="1:3" ht="17.25">
      <c r="A197" s="3" t="s">
        <v>415</v>
      </c>
      <c r="B197" s="3" t="s">
        <v>416</v>
      </c>
      <c r="C197" s="3">
        <v>150</v>
      </c>
    </row>
    <row r="198" spans="1:3" ht="17.25">
      <c r="A198" s="3" t="s">
        <v>417</v>
      </c>
      <c r="B198" s="3" t="s">
        <v>418</v>
      </c>
      <c r="C198" s="3">
        <v>100</v>
      </c>
    </row>
    <row r="199" spans="1:3" ht="17.25">
      <c r="A199" s="3" t="s">
        <v>419</v>
      </c>
      <c r="B199" s="3" t="s">
        <v>420</v>
      </c>
      <c r="C199" s="3">
        <v>100</v>
      </c>
    </row>
    <row r="200" spans="1:3" ht="17.25">
      <c r="A200" s="3" t="s">
        <v>421</v>
      </c>
      <c r="B200" s="3" t="s">
        <v>422</v>
      </c>
      <c r="C200" s="3">
        <v>100</v>
      </c>
    </row>
    <row r="201" spans="1:3" ht="17.25">
      <c r="A201" s="3" t="s">
        <v>423</v>
      </c>
      <c r="B201" s="3" t="s">
        <v>424</v>
      </c>
      <c r="C201" s="3">
        <v>100</v>
      </c>
    </row>
    <row r="202" spans="1:3" ht="17.25">
      <c r="A202" s="3" t="s">
        <v>425</v>
      </c>
      <c r="B202" s="3" t="s">
        <v>426</v>
      </c>
      <c r="C202" s="3">
        <v>100</v>
      </c>
    </row>
    <row r="203" spans="1:3" ht="17.25">
      <c r="A203" s="3" t="s">
        <v>427</v>
      </c>
      <c r="B203" s="3" t="s">
        <v>428</v>
      </c>
      <c r="C203" s="3">
        <v>100</v>
      </c>
    </row>
    <row r="204" spans="1:3" ht="17.25">
      <c r="A204" s="3" t="s">
        <v>429</v>
      </c>
      <c r="B204" s="4" t="s">
        <v>430</v>
      </c>
      <c r="C204" s="3">
        <v>150</v>
      </c>
    </row>
    <row r="205" spans="1:3" ht="17.25">
      <c r="A205" s="3" t="s">
        <v>431</v>
      </c>
      <c r="B205" s="4" t="s">
        <v>432</v>
      </c>
      <c r="C205" s="3">
        <v>150</v>
      </c>
    </row>
    <row r="206" spans="1:3" ht="17.25">
      <c r="A206" s="3" t="s">
        <v>433</v>
      </c>
      <c r="B206" s="4" t="s">
        <v>434</v>
      </c>
      <c r="C206" s="3">
        <v>150</v>
      </c>
    </row>
    <row r="207" spans="1:3" ht="17.25">
      <c r="A207" s="3" t="s">
        <v>435</v>
      </c>
      <c r="B207" s="4" t="s">
        <v>436</v>
      </c>
      <c r="C207" s="3">
        <v>150</v>
      </c>
    </row>
    <row r="208" spans="1:3" ht="17.25">
      <c r="A208" s="3" t="s">
        <v>437</v>
      </c>
      <c r="B208" s="4" t="s">
        <v>438</v>
      </c>
      <c r="C208" s="3">
        <v>150</v>
      </c>
    </row>
    <row r="209" spans="1:3" ht="17.25">
      <c r="A209" s="3" t="s">
        <v>439</v>
      </c>
      <c r="B209" s="4" t="s">
        <v>440</v>
      </c>
      <c r="C209" s="3">
        <v>92</v>
      </c>
    </row>
    <row r="210" spans="1:3" ht="17.25">
      <c r="A210" s="3" t="s">
        <v>441</v>
      </c>
      <c r="B210" s="4" t="s">
        <v>442</v>
      </c>
      <c r="C210" s="3">
        <v>94</v>
      </c>
    </row>
    <row r="211" spans="1:3" ht="17.25">
      <c r="A211" s="3" t="s">
        <v>443</v>
      </c>
      <c r="B211" s="4" t="s">
        <v>444</v>
      </c>
      <c r="C211" s="3">
        <v>127</v>
      </c>
    </row>
    <row r="212" spans="1:3" ht="17.25">
      <c r="A212" s="3" t="s">
        <v>445</v>
      </c>
      <c r="B212" s="4" t="s">
        <v>446</v>
      </c>
      <c r="C212" s="3">
        <v>138</v>
      </c>
    </row>
    <row r="213" spans="1:3" ht="17.25">
      <c r="A213" s="3" t="s">
        <v>447</v>
      </c>
      <c r="B213" s="4" t="s">
        <v>448</v>
      </c>
      <c r="C213" s="3">
        <v>116</v>
      </c>
    </row>
    <row r="214" spans="1:3" ht="17.25">
      <c r="A214" s="3" t="s">
        <v>449</v>
      </c>
      <c r="B214" s="4" t="s">
        <v>450</v>
      </c>
      <c r="C214" s="3">
        <v>150</v>
      </c>
    </row>
    <row r="215" spans="1:3" ht="17.25">
      <c r="A215" s="3" t="s">
        <v>451</v>
      </c>
      <c r="B215" s="4" t="s">
        <v>452</v>
      </c>
      <c r="C215" s="3">
        <v>128</v>
      </c>
    </row>
    <row r="216" spans="1:3" ht="17.25">
      <c r="A216" s="3" t="s">
        <v>453</v>
      </c>
      <c r="B216" s="4" t="s">
        <v>454</v>
      </c>
      <c r="C216" s="3">
        <v>136</v>
      </c>
    </row>
    <row r="217" spans="1:3" ht="17.25">
      <c r="A217" s="3" t="s">
        <v>455</v>
      </c>
      <c r="B217" s="4" t="s">
        <v>456</v>
      </c>
      <c r="C217" s="3">
        <v>124</v>
      </c>
    </row>
    <row r="218" spans="1:3" ht="17.25">
      <c r="A218" s="3" t="s">
        <v>457</v>
      </c>
      <c r="B218" s="4" t="s">
        <v>458</v>
      </c>
      <c r="C218" s="3">
        <v>123</v>
      </c>
    </row>
    <row r="219" spans="1:3" ht="17.25">
      <c r="A219" s="3" t="s">
        <v>459</v>
      </c>
      <c r="B219" s="4" t="s">
        <v>460</v>
      </c>
      <c r="C219" s="3">
        <v>150</v>
      </c>
    </row>
    <row r="220" spans="1:3" ht="17.25">
      <c r="A220" s="3" t="s">
        <v>461</v>
      </c>
      <c r="B220" s="4" t="s">
        <v>462</v>
      </c>
      <c r="C220" s="3">
        <v>150</v>
      </c>
    </row>
    <row r="221" spans="1:3" ht="17.25">
      <c r="A221" s="3" t="s">
        <v>463</v>
      </c>
      <c r="B221" s="4" t="s">
        <v>464</v>
      </c>
      <c r="C221" s="3">
        <v>136</v>
      </c>
    </row>
    <row r="222" spans="1:3" ht="17.25">
      <c r="A222" s="3" t="s">
        <v>465</v>
      </c>
      <c r="B222" s="4" t="s">
        <v>466</v>
      </c>
      <c r="C222" s="3">
        <v>100</v>
      </c>
    </row>
    <row r="223" spans="1:3" ht="17.25">
      <c r="A223" s="3" t="s">
        <v>467</v>
      </c>
      <c r="B223" s="4" t="s">
        <v>468</v>
      </c>
      <c r="C223" s="3">
        <v>100</v>
      </c>
    </row>
    <row r="224" spans="1:3" ht="17.25">
      <c r="A224" s="3" t="s">
        <v>469</v>
      </c>
      <c r="B224" s="4" t="s">
        <v>470</v>
      </c>
      <c r="C224" s="3">
        <v>100</v>
      </c>
    </row>
    <row r="225" spans="1:3" ht="17.25">
      <c r="A225" s="3" t="s">
        <v>471</v>
      </c>
      <c r="B225" s="4" t="s">
        <v>472</v>
      </c>
      <c r="C225" s="3">
        <v>100</v>
      </c>
    </row>
    <row r="226" spans="1:3" ht="17.25">
      <c r="A226" s="3" t="s">
        <v>473</v>
      </c>
      <c r="B226" s="4" t="s">
        <v>474</v>
      </c>
      <c r="C226" s="3">
        <v>100</v>
      </c>
    </row>
    <row r="227" spans="1:3" ht="17.25">
      <c r="A227" s="3" t="s">
        <v>475</v>
      </c>
      <c r="B227" s="4" t="s">
        <v>476</v>
      </c>
      <c r="C227" s="3">
        <v>100</v>
      </c>
    </row>
    <row r="228" spans="1:3" ht="17.25">
      <c r="A228" s="3" t="s">
        <v>477</v>
      </c>
      <c r="B228" s="4" t="s">
        <v>478</v>
      </c>
      <c r="C228" s="3"/>
    </row>
    <row r="229" spans="1:3" ht="17.25">
      <c r="A229" s="3" t="s">
        <v>479</v>
      </c>
      <c r="B229" s="4" t="s">
        <v>480</v>
      </c>
      <c r="C229" s="3"/>
    </row>
    <row r="230" spans="1:3" ht="17.25">
      <c r="A230" s="3" t="s">
        <v>481</v>
      </c>
      <c r="B230" s="3" t="s">
        <v>482</v>
      </c>
      <c r="C230" s="3"/>
    </row>
    <row r="231" spans="1:3" ht="17.25">
      <c r="A231" s="3" t="s">
        <v>483</v>
      </c>
      <c r="B231" s="3" t="s">
        <v>484</v>
      </c>
      <c r="C231" s="3"/>
    </row>
    <row r="232" spans="1:3" ht="17.25">
      <c r="A232" s="3" t="s">
        <v>485</v>
      </c>
      <c r="B232" s="3" t="s">
        <v>486</v>
      </c>
      <c r="C232" s="3">
        <v>150</v>
      </c>
    </row>
    <row r="233" spans="1:3" ht="17.25">
      <c r="A233" s="3" t="s">
        <v>487</v>
      </c>
      <c r="B233" s="3" t="s">
        <v>488</v>
      </c>
      <c r="C233" s="3">
        <v>150</v>
      </c>
    </row>
    <row r="234" spans="1:3" ht="17.25">
      <c r="A234" s="3" t="s">
        <v>489</v>
      </c>
      <c r="B234" s="3" t="s">
        <v>490</v>
      </c>
      <c r="C234" s="3">
        <v>150</v>
      </c>
    </row>
    <row r="235" spans="1:3" ht="17.25">
      <c r="A235" s="3" t="s">
        <v>491</v>
      </c>
      <c r="B235" s="3" t="s">
        <v>492</v>
      </c>
      <c r="C235" s="3">
        <v>150</v>
      </c>
    </row>
    <row r="236" spans="1:3" ht="17.25">
      <c r="A236" s="3" t="s">
        <v>493</v>
      </c>
      <c r="B236" s="3" t="s">
        <v>494</v>
      </c>
      <c r="C236" s="3">
        <v>150</v>
      </c>
    </row>
    <row r="237" spans="1:3" ht="17.25">
      <c r="A237" s="3" t="s">
        <v>495</v>
      </c>
      <c r="B237" s="3" t="s">
        <v>496</v>
      </c>
      <c r="C237" s="3">
        <v>150</v>
      </c>
    </row>
    <row r="238" spans="1:3" ht="17.25">
      <c r="A238" s="3" t="s">
        <v>497</v>
      </c>
      <c r="B238" s="3" t="s">
        <v>498</v>
      </c>
      <c r="C238" s="3">
        <v>150</v>
      </c>
    </row>
    <row r="239" spans="1:3" ht="17.25">
      <c r="A239" s="3" t="s">
        <v>499</v>
      </c>
      <c r="B239" s="3" t="s">
        <v>500</v>
      </c>
      <c r="C239" s="3">
        <v>150</v>
      </c>
    </row>
    <row r="240" spans="1:3" ht="17.25">
      <c r="A240" s="3" t="s">
        <v>501</v>
      </c>
      <c r="B240" s="3" t="s">
        <v>502</v>
      </c>
      <c r="C240" s="3">
        <v>150</v>
      </c>
    </row>
    <row r="241" spans="1:3" ht="17.25">
      <c r="A241" s="3" t="s">
        <v>503</v>
      </c>
      <c r="B241" s="3" t="s">
        <v>504</v>
      </c>
      <c r="C241" s="3">
        <v>150</v>
      </c>
    </row>
    <row r="242" spans="1:3" ht="17.25">
      <c r="A242" s="3" t="s">
        <v>505</v>
      </c>
      <c r="B242" s="3" t="s">
        <v>506</v>
      </c>
      <c r="C242" s="3">
        <v>150</v>
      </c>
    </row>
    <row r="243" spans="1:3" ht="17.25">
      <c r="A243" s="3" t="s">
        <v>507</v>
      </c>
      <c r="B243" s="3" t="s">
        <v>508</v>
      </c>
      <c r="C243" s="3">
        <v>150</v>
      </c>
    </row>
    <row r="244" spans="1:3" ht="17.25">
      <c r="A244" s="3" t="s">
        <v>509</v>
      </c>
      <c r="B244" s="3" t="s">
        <v>510</v>
      </c>
      <c r="C244" s="3">
        <v>150</v>
      </c>
    </row>
    <row r="245" spans="1:3" ht="17.25">
      <c r="A245" s="3" t="s">
        <v>511</v>
      </c>
      <c r="B245" s="3" t="s">
        <v>512</v>
      </c>
      <c r="C245" s="3">
        <v>150</v>
      </c>
    </row>
    <row r="246" spans="1:3" ht="17.25">
      <c r="A246" s="3" t="s">
        <v>513</v>
      </c>
      <c r="B246" s="3" t="s">
        <v>514</v>
      </c>
      <c r="C246" s="3">
        <v>150</v>
      </c>
    </row>
    <row r="247" spans="1:3" ht="17.25">
      <c r="A247" s="3" t="s">
        <v>515</v>
      </c>
      <c r="B247" s="3" t="s">
        <v>516</v>
      </c>
      <c r="C247" s="3">
        <v>100</v>
      </c>
    </row>
    <row r="248" spans="1:3" ht="17.25">
      <c r="A248" s="3" t="s">
        <v>517</v>
      </c>
      <c r="B248" s="3" t="s">
        <v>518</v>
      </c>
      <c r="C248" s="3">
        <v>150</v>
      </c>
    </row>
    <row r="249" spans="1:3" ht="17.25">
      <c r="A249" s="3" t="s">
        <v>519</v>
      </c>
      <c r="B249" s="3" t="s">
        <v>520</v>
      </c>
      <c r="C249" s="3">
        <v>100</v>
      </c>
    </row>
    <row r="250" spans="1:3" ht="17.25">
      <c r="A250" s="3" t="s">
        <v>521</v>
      </c>
      <c r="B250" s="3" t="s">
        <v>522</v>
      </c>
      <c r="C250" s="3">
        <v>100</v>
      </c>
    </row>
    <row r="251" spans="1:3" ht="17.25">
      <c r="A251" s="3" t="s">
        <v>523</v>
      </c>
      <c r="B251" s="3" t="s">
        <v>524</v>
      </c>
      <c r="C251" s="3">
        <v>100</v>
      </c>
    </row>
    <row r="252" spans="1:3" ht="17.25">
      <c r="A252" s="3" t="s">
        <v>525</v>
      </c>
      <c r="B252" s="3" t="s">
        <v>526</v>
      </c>
      <c r="C252" s="3">
        <v>100</v>
      </c>
    </row>
    <row r="253" spans="1:3" ht="17.25">
      <c r="A253" s="3" t="s">
        <v>527</v>
      </c>
      <c r="B253" s="3" t="s">
        <v>528</v>
      </c>
      <c r="C253" s="3">
        <v>100</v>
      </c>
    </row>
    <row r="254" spans="1:3" ht="17.25">
      <c r="A254" s="3" t="s">
        <v>529</v>
      </c>
      <c r="B254" s="3" t="s">
        <v>530</v>
      </c>
      <c r="C254" s="3">
        <v>100</v>
      </c>
    </row>
    <row r="255" spans="1:3" ht="17.25">
      <c r="A255" s="3" t="s">
        <v>531</v>
      </c>
      <c r="B255" s="3" t="s">
        <v>532</v>
      </c>
      <c r="C255" s="3">
        <v>100</v>
      </c>
    </row>
    <row r="256" spans="1:3" ht="17.25">
      <c r="A256" s="3" t="s">
        <v>533</v>
      </c>
      <c r="B256" s="4" t="s">
        <v>534</v>
      </c>
      <c r="C256" s="3">
        <v>150</v>
      </c>
    </row>
    <row r="257" spans="1:3" ht="17.25">
      <c r="A257" s="3" t="s">
        <v>535</v>
      </c>
      <c r="B257" s="4" t="s">
        <v>536</v>
      </c>
      <c r="C257" s="3">
        <v>150</v>
      </c>
    </row>
    <row r="258" spans="1:3" ht="17.25">
      <c r="A258" s="3" t="s">
        <v>537</v>
      </c>
      <c r="B258" s="3" t="s">
        <v>538</v>
      </c>
      <c r="C258" s="3"/>
    </row>
    <row r="259" spans="1:3" ht="17.25">
      <c r="A259" s="3" t="s">
        <v>539</v>
      </c>
      <c r="B259" s="4" t="s">
        <v>540</v>
      </c>
      <c r="C259" s="3">
        <v>150</v>
      </c>
    </row>
    <row r="260" spans="1:3" ht="17.25">
      <c r="A260" s="3" t="s">
        <v>541</v>
      </c>
      <c r="B260" s="4" t="s">
        <v>542</v>
      </c>
      <c r="C260" s="3">
        <v>150</v>
      </c>
    </row>
    <row r="261" spans="1:3" ht="17.25">
      <c r="A261" s="3" t="s">
        <v>543</v>
      </c>
      <c r="B261" s="4" t="s">
        <v>544</v>
      </c>
      <c r="C261" s="3">
        <v>150</v>
      </c>
    </row>
    <row r="262" spans="1:3" ht="17.25">
      <c r="A262" s="3" t="s">
        <v>545</v>
      </c>
      <c r="B262" s="3" t="s">
        <v>546</v>
      </c>
      <c r="C262" s="3"/>
    </row>
    <row r="263" spans="1:3" ht="17.25">
      <c r="A263" s="3" t="s">
        <v>547</v>
      </c>
      <c r="B263" s="4" t="s">
        <v>548</v>
      </c>
      <c r="C263" s="3">
        <v>114</v>
      </c>
    </row>
    <row r="264" spans="1:3" ht="17.25">
      <c r="A264" s="3" t="s">
        <v>549</v>
      </c>
      <c r="B264" s="4" t="s">
        <v>550</v>
      </c>
      <c r="C264" s="3">
        <v>150</v>
      </c>
    </row>
    <row r="265" spans="1:3" ht="17.25">
      <c r="A265" s="3" t="s">
        <v>551</v>
      </c>
      <c r="B265" s="4" t="s">
        <v>552</v>
      </c>
      <c r="C265" s="3">
        <v>150</v>
      </c>
    </row>
    <row r="266" spans="1:3" ht="17.25">
      <c r="A266" s="3" t="s">
        <v>553</v>
      </c>
      <c r="B266" s="4" t="s">
        <v>554</v>
      </c>
      <c r="C266" s="3">
        <v>150</v>
      </c>
    </row>
    <row r="267" spans="1:3" ht="17.25">
      <c r="A267" s="3" t="s">
        <v>555</v>
      </c>
      <c r="B267" s="4" t="s">
        <v>556</v>
      </c>
      <c r="C267" s="3">
        <v>120</v>
      </c>
    </row>
    <row r="268" spans="1:3" ht="17.25">
      <c r="A268" s="3" t="s">
        <v>557</v>
      </c>
      <c r="B268" s="4" t="s">
        <v>558</v>
      </c>
      <c r="C268" s="3">
        <v>88</v>
      </c>
    </row>
    <row r="269" spans="1:3" ht="17.25">
      <c r="A269" s="3" t="s">
        <v>559</v>
      </c>
      <c r="B269" s="4" t="s">
        <v>560</v>
      </c>
      <c r="C269" s="3">
        <v>122</v>
      </c>
    </row>
    <row r="270" spans="1:3" ht="17.25">
      <c r="A270" s="3" t="s">
        <v>561</v>
      </c>
      <c r="B270" s="4" t="s">
        <v>562</v>
      </c>
      <c r="C270" s="3">
        <v>142</v>
      </c>
    </row>
    <row r="271" spans="1:3" ht="17.25">
      <c r="A271" s="3" t="s">
        <v>563</v>
      </c>
      <c r="B271" s="4" t="s">
        <v>564</v>
      </c>
      <c r="C271" s="3">
        <v>78</v>
      </c>
    </row>
    <row r="272" spans="1:3" ht="17.25">
      <c r="A272" s="3" t="s">
        <v>565</v>
      </c>
      <c r="B272" s="4" t="s">
        <v>566</v>
      </c>
      <c r="C272" s="3">
        <v>150</v>
      </c>
    </row>
    <row r="273" spans="1:3" ht="17.25">
      <c r="A273" s="3" t="s">
        <v>567</v>
      </c>
      <c r="B273" s="4" t="s">
        <v>568</v>
      </c>
      <c r="C273" s="3">
        <v>64</v>
      </c>
    </row>
    <row r="274" spans="1:3" ht="17.25">
      <c r="A274" s="3" t="s">
        <v>569</v>
      </c>
      <c r="B274" s="4" t="s">
        <v>570</v>
      </c>
      <c r="C274" s="3">
        <v>100</v>
      </c>
    </row>
    <row r="275" spans="1:3" ht="17.25">
      <c r="A275" s="3" t="s">
        <v>571</v>
      </c>
      <c r="B275" s="4" t="s">
        <v>572</v>
      </c>
      <c r="C275" s="3">
        <v>100</v>
      </c>
    </row>
    <row r="276" spans="1:3" ht="17.25">
      <c r="A276" s="3" t="s">
        <v>573</v>
      </c>
      <c r="B276" s="4" t="s">
        <v>574</v>
      </c>
      <c r="C276" s="3">
        <v>100</v>
      </c>
    </row>
    <row r="277" spans="1:3" ht="17.25">
      <c r="A277" s="3" t="s">
        <v>575</v>
      </c>
      <c r="B277" s="4" t="s">
        <v>576</v>
      </c>
      <c r="C277" s="3">
        <v>100</v>
      </c>
    </row>
    <row r="278" spans="1:3" ht="17.25">
      <c r="A278" s="3" t="s">
        <v>577</v>
      </c>
      <c r="B278" s="4" t="s">
        <v>578</v>
      </c>
      <c r="C278" s="3">
        <v>100</v>
      </c>
    </row>
    <row r="279" spans="1:3" ht="17.25">
      <c r="A279" s="3" t="s">
        <v>579</v>
      </c>
      <c r="B279" s="4" t="s">
        <v>580</v>
      </c>
      <c r="C279" s="3">
        <v>100</v>
      </c>
    </row>
    <row r="280" spans="1:3" ht="17.25">
      <c r="A280" s="3" t="s">
        <v>581</v>
      </c>
      <c r="B280" s="3" t="s">
        <v>582</v>
      </c>
      <c r="C280" s="3"/>
    </row>
    <row r="281" spans="1:3" ht="17.25">
      <c r="A281" s="3" t="s">
        <v>583</v>
      </c>
      <c r="B281" s="3" t="s">
        <v>584</v>
      </c>
      <c r="C281" s="3"/>
    </row>
    <row r="282" spans="1:3" ht="17.25">
      <c r="A282" s="3" t="s">
        <v>585</v>
      </c>
      <c r="B282" s="3" t="s">
        <v>586</v>
      </c>
      <c r="C282" s="3">
        <v>200</v>
      </c>
    </row>
    <row r="283" spans="1:3" ht="17.25">
      <c r="A283" s="3" t="s">
        <v>587</v>
      </c>
      <c r="B283" s="3" t="s">
        <v>588</v>
      </c>
      <c r="C283" s="3">
        <v>200</v>
      </c>
    </row>
    <row r="284" spans="1:3" ht="17.25">
      <c r="A284" s="3" t="s">
        <v>589</v>
      </c>
      <c r="B284" s="3" t="s">
        <v>590</v>
      </c>
      <c r="C284" s="3">
        <v>200</v>
      </c>
    </row>
    <row r="285" spans="1:3" ht="17.25">
      <c r="A285" s="3" t="s">
        <v>591</v>
      </c>
      <c r="B285" s="3" t="s">
        <v>592</v>
      </c>
      <c r="C285" s="3">
        <v>200</v>
      </c>
    </row>
    <row r="286" spans="1:3" ht="17.25">
      <c r="A286" s="3" t="s">
        <v>593</v>
      </c>
      <c r="B286" s="3" t="s">
        <v>594</v>
      </c>
      <c r="C286" s="3">
        <v>150</v>
      </c>
    </row>
    <row r="287" spans="1:3" ht="17.25">
      <c r="A287" s="3" t="s">
        <v>595</v>
      </c>
      <c r="B287" s="3" t="s">
        <v>596</v>
      </c>
      <c r="C287" s="3">
        <v>200</v>
      </c>
    </row>
    <row r="288" spans="1:3" ht="17.25">
      <c r="A288" s="3" t="s">
        <v>597</v>
      </c>
      <c r="B288" s="3" t="s">
        <v>598</v>
      </c>
      <c r="C288" s="3">
        <v>100</v>
      </c>
    </row>
    <row r="289" spans="1:3" ht="17.25">
      <c r="A289" s="3" t="s">
        <v>599</v>
      </c>
      <c r="B289" s="3" t="s">
        <v>600</v>
      </c>
      <c r="C289" s="3">
        <v>100</v>
      </c>
    </row>
    <row r="290" spans="1:3" ht="17.25">
      <c r="A290" s="3" t="s">
        <v>601</v>
      </c>
      <c r="B290" s="3" t="s">
        <v>602</v>
      </c>
      <c r="C290" s="3">
        <v>100</v>
      </c>
    </row>
    <row r="291" spans="1:3" ht="17.25">
      <c r="A291" s="3" t="s">
        <v>603</v>
      </c>
      <c r="B291" s="3" t="s">
        <v>604</v>
      </c>
      <c r="C291" s="3">
        <v>100</v>
      </c>
    </row>
    <row r="292" spans="1:3" ht="17.25">
      <c r="A292" s="3" t="s">
        <v>605</v>
      </c>
      <c r="B292" s="3" t="s">
        <v>606</v>
      </c>
      <c r="C292" s="3">
        <v>150</v>
      </c>
    </row>
    <row r="293" spans="1:3" ht="17.25">
      <c r="A293" s="3" t="s">
        <v>607</v>
      </c>
      <c r="B293" s="3" t="s">
        <v>608</v>
      </c>
      <c r="C293" s="3">
        <v>100</v>
      </c>
    </row>
    <row r="294" spans="1:3" ht="17.25">
      <c r="A294" s="3" t="s">
        <v>609</v>
      </c>
      <c r="B294" s="3" t="s">
        <v>610</v>
      </c>
      <c r="C294" s="3">
        <v>200</v>
      </c>
    </row>
    <row r="295" spans="1:3" ht="17.25">
      <c r="A295" s="3" t="s">
        <v>611</v>
      </c>
      <c r="B295" s="3" t="s">
        <v>612</v>
      </c>
      <c r="C295" s="3">
        <v>200</v>
      </c>
    </row>
    <row r="296" spans="1:3" ht="17.25">
      <c r="A296" s="3" t="s">
        <v>613</v>
      </c>
      <c r="B296" s="3" t="s">
        <v>614</v>
      </c>
      <c r="C296" s="3">
        <v>200</v>
      </c>
    </row>
    <row r="297" spans="1:3" ht="17.25">
      <c r="A297" s="3" t="s">
        <v>615</v>
      </c>
      <c r="B297" s="3" t="s">
        <v>616</v>
      </c>
      <c r="C297" s="3">
        <v>200</v>
      </c>
    </row>
    <row r="298" spans="1:3" ht="17.25">
      <c r="A298" s="3" t="s">
        <v>617</v>
      </c>
      <c r="B298" s="3" t="s">
        <v>618</v>
      </c>
      <c r="C298" s="3">
        <v>200</v>
      </c>
    </row>
    <row r="299" spans="1:3" ht="17.25">
      <c r="A299" s="3" t="s">
        <v>619</v>
      </c>
      <c r="B299" s="3" t="s">
        <v>620</v>
      </c>
      <c r="C299" s="3">
        <v>200</v>
      </c>
    </row>
    <row r="300" spans="1:3" ht="17.25">
      <c r="A300" s="3" t="s">
        <v>621</v>
      </c>
      <c r="B300" s="3" t="s">
        <v>622</v>
      </c>
      <c r="C300" s="3">
        <v>100</v>
      </c>
    </row>
    <row r="301" spans="1:3" ht="17.25">
      <c r="A301" s="3" t="s">
        <v>623</v>
      </c>
      <c r="B301" s="3" t="s">
        <v>624</v>
      </c>
      <c r="C301" s="3">
        <v>100</v>
      </c>
    </row>
    <row r="302" spans="1:3" ht="17.25">
      <c r="A302" s="3" t="s">
        <v>625</v>
      </c>
      <c r="B302" s="3" t="s">
        <v>626</v>
      </c>
      <c r="C302" s="3">
        <v>100</v>
      </c>
    </row>
    <row r="303" spans="1:3" ht="17.25">
      <c r="A303" s="3" t="s">
        <v>627</v>
      </c>
      <c r="B303" s="3" t="s">
        <v>628</v>
      </c>
      <c r="C303" s="3">
        <v>100</v>
      </c>
    </row>
    <row r="304" spans="1:3" ht="17.25">
      <c r="A304" s="3" t="s">
        <v>629</v>
      </c>
      <c r="B304" s="3" t="s">
        <v>630</v>
      </c>
      <c r="C304" s="3">
        <v>100</v>
      </c>
    </row>
    <row r="305" spans="1:3" ht="17.25">
      <c r="A305" s="3" t="s">
        <v>631</v>
      </c>
      <c r="B305" s="3" t="s">
        <v>632</v>
      </c>
      <c r="C305" s="3">
        <v>100</v>
      </c>
    </row>
    <row r="306" spans="1:3" ht="17.25">
      <c r="A306" s="3" t="s">
        <v>633</v>
      </c>
      <c r="B306" s="4" t="s">
        <v>634</v>
      </c>
      <c r="C306" s="3">
        <v>200</v>
      </c>
    </row>
    <row r="307" spans="1:3" ht="17.25">
      <c r="A307" s="3" t="s">
        <v>635</v>
      </c>
      <c r="B307" s="4" t="s">
        <v>636</v>
      </c>
      <c r="C307" s="3">
        <v>200</v>
      </c>
    </row>
    <row r="308" spans="1:3" ht="17.25">
      <c r="A308" s="3" t="s">
        <v>637</v>
      </c>
      <c r="B308" s="4" t="s">
        <v>638</v>
      </c>
      <c r="C308" s="3">
        <v>200</v>
      </c>
    </row>
    <row r="309" spans="1:3" ht="17.25">
      <c r="A309" s="3" t="s">
        <v>639</v>
      </c>
      <c r="B309" s="4" t="s">
        <v>640</v>
      </c>
      <c r="C309" s="3">
        <v>200</v>
      </c>
    </row>
    <row r="310" spans="1:3" ht="17.25">
      <c r="A310" s="3" t="s">
        <v>641</v>
      </c>
      <c r="B310" s="4" t="s">
        <v>642</v>
      </c>
      <c r="C310" s="3">
        <v>150</v>
      </c>
    </row>
    <row r="311" spans="1:3" ht="17.25">
      <c r="A311" s="3" t="s">
        <v>643</v>
      </c>
      <c r="B311" s="4" t="s">
        <v>644</v>
      </c>
      <c r="C311" s="3">
        <v>200</v>
      </c>
    </row>
    <row r="312" spans="1:3" ht="17.25">
      <c r="A312" s="3" t="s">
        <v>645</v>
      </c>
      <c r="B312" s="4" t="s">
        <v>646</v>
      </c>
      <c r="C312" s="3">
        <v>100</v>
      </c>
    </row>
    <row r="313" spans="1:3" ht="17.25">
      <c r="A313" s="3" t="s">
        <v>647</v>
      </c>
      <c r="B313" s="4" t="s">
        <v>648</v>
      </c>
      <c r="C313" s="3">
        <v>100</v>
      </c>
    </row>
    <row r="314" spans="1:3" ht="17.25">
      <c r="A314" s="3" t="s">
        <v>649</v>
      </c>
      <c r="B314" s="4" t="s">
        <v>650</v>
      </c>
      <c r="C314" s="3">
        <v>100</v>
      </c>
    </row>
    <row r="315" spans="1:3" ht="17.25">
      <c r="A315" s="3" t="s">
        <v>651</v>
      </c>
      <c r="B315" s="4" t="s">
        <v>652</v>
      </c>
      <c r="C315" s="3">
        <v>100</v>
      </c>
    </row>
    <row r="316" spans="1:3" ht="17.25">
      <c r="A316" s="3" t="s">
        <v>653</v>
      </c>
      <c r="B316" s="4" t="s">
        <v>654</v>
      </c>
      <c r="C316" s="3">
        <v>100</v>
      </c>
    </row>
    <row r="317" spans="1:3" ht="17.25">
      <c r="A317" s="3" t="s">
        <v>655</v>
      </c>
      <c r="B317" s="4" t="s">
        <v>656</v>
      </c>
      <c r="C317" s="3">
        <v>100</v>
      </c>
    </row>
    <row r="318" spans="1:3" ht="17.25">
      <c r="A318" s="3" t="s">
        <v>657</v>
      </c>
      <c r="B318" s="4" t="s">
        <v>658</v>
      </c>
      <c r="C318" s="3">
        <v>200</v>
      </c>
    </row>
    <row r="319" spans="1:3" ht="17.25">
      <c r="A319" s="3" t="s">
        <v>659</v>
      </c>
      <c r="B319" s="4" t="s">
        <v>660</v>
      </c>
      <c r="C319" s="3">
        <v>200</v>
      </c>
    </row>
    <row r="320" spans="1:3" ht="17.25">
      <c r="A320" s="3" t="s">
        <v>661</v>
      </c>
      <c r="B320" s="4" t="s">
        <v>662</v>
      </c>
      <c r="C320" s="3">
        <v>200</v>
      </c>
    </row>
    <row r="321" spans="1:3" ht="17.25">
      <c r="A321" s="3" t="s">
        <v>663</v>
      </c>
      <c r="B321" s="4" t="s">
        <v>664</v>
      </c>
      <c r="C321" s="3">
        <v>200</v>
      </c>
    </row>
    <row r="322" spans="1:3" ht="17.25">
      <c r="A322" s="3" t="s">
        <v>665</v>
      </c>
      <c r="B322" s="4" t="s">
        <v>666</v>
      </c>
      <c r="C322" s="3">
        <v>150</v>
      </c>
    </row>
    <row r="323" spans="1:3" ht="17.25">
      <c r="A323" s="3" t="s">
        <v>667</v>
      </c>
      <c r="B323" s="4" t="s">
        <v>668</v>
      </c>
      <c r="C323" s="3">
        <v>150</v>
      </c>
    </row>
    <row r="324" spans="1:3" ht="17.25">
      <c r="A324" s="3" t="s">
        <v>669</v>
      </c>
      <c r="B324" s="4" t="s">
        <v>670</v>
      </c>
      <c r="C324" s="3">
        <v>100</v>
      </c>
    </row>
    <row r="325" spans="1:3" ht="17.25">
      <c r="A325" s="3" t="s">
        <v>671</v>
      </c>
      <c r="B325" s="4" t="s">
        <v>672</v>
      </c>
      <c r="C325" s="3">
        <v>100</v>
      </c>
    </row>
    <row r="326" spans="1:3" ht="17.25">
      <c r="A326" s="3" t="s">
        <v>673</v>
      </c>
      <c r="B326" s="4" t="s">
        <v>674</v>
      </c>
      <c r="C326" s="3">
        <v>100</v>
      </c>
    </row>
    <row r="327" spans="1:3" ht="17.25">
      <c r="A327" s="3" t="s">
        <v>675</v>
      </c>
      <c r="B327" s="4" t="s">
        <v>676</v>
      </c>
      <c r="C327" s="3">
        <v>100</v>
      </c>
    </row>
    <row r="328" spans="1:3" ht="17.25">
      <c r="A328" s="3" t="s">
        <v>677</v>
      </c>
      <c r="B328" s="4" t="s">
        <v>678</v>
      </c>
      <c r="C328" s="3">
        <v>80</v>
      </c>
    </row>
    <row r="329" spans="1:3" ht="17.25">
      <c r="A329" s="3" t="s">
        <v>679</v>
      </c>
      <c r="B329" s="4" t="s">
        <v>680</v>
      </c>
      <c r="C329" s="3">
        <v>100</v>
      </c>
    </row>
    <row r="330" spans="1:3" ht="17.25">
      <c r="A330" s="3" t="s">
        <v>681</v>
      </c>
      <c r="B330" s="3" t="s">
        <v>682</v>
      </c>
      <c r="C330" s="3"/>
    </row>
    <row r="331" spans="1:3" ht="17.25">
      <c r="A331" s="3" t="s">
        <v>683</v>
      </c>
      <c r="B331" s="3" t="s">
        <v>684</v>
      </c>
      <c r="C331" s="3"/>
    </row>
    <row r="332" spans="1:3" ht="17.25">
      <c r="A332" s="3" t="s">
        <v>685</v>
      </c>
      <c r="B332" s="3" t="s">
        <v>686</v>
      </c>
      <c r="C332" s="3"/>
    </row>
    <row r="333" spans="1:3" ht="17.25">
      <c r="A333" s="3" t="s">
        <v>687</v>
      </c>
      <c r="B333" s="3" t="s">
        <v>688</v>
      </c>
      <c r="C333" s="3"/>
    </row>
    <row r="334" spans="1:3" ht="17.25">
      <c r="A334" s="3" t="s">
        <v>689</v>
      </c>
      <c r="B334" s="3" t="s">
        <v>690</v>
      </c>
      <c r="C334" s="3"/>
    </row>
    <row r="335" spans="1:3" ht="17.25">
      <c r="A335" s="3" t="s">
        <v>691</v>
      </c>
      <c r="B335" s="3" t="s">
        <v>692</v>
      </c>
      <c r="C335" s="3"/>
    </row>
    <row r="336" spans="1:3" ht="17.25">
      <c r="A336" s="3"/>
      <c r="B336" s="3"/>
      <c r="C336" s="3"/>
    </row>
    <row r="337" spans="1:3" ht="17.25">
      <c r="A337" s="3"/>
      <c r="B337" s="3"/>
      <c r="C337" s="3"/>
    </row>
    <row r="338" spans="1:3" ht="17.25">
      <c r="A338" s="3"/>
      <c r="B338" s="3"/>
      <c r="C338" s="3"/>
    </row>
    <row r="339" spans="1:3" ht="17.25">
      <c r="A339" s="3"/>
      <c r="B339" s="3"/>
      <c r="C339" s="3"/>
    </row>
    <row r="340" spans="1:3" ht="17.25">
      <c r="A340" s="3"/>
      <c r="B340" s="3"/>
      <c r="C340" s="3"/>
    </row>
    <row r="341" spans="1:3" ht="17.25">
      <c r="A341" s="3"/>
      <c r="B341" s="3"/>
      <c r="C341" s="3"/>
    </row>
    <row r="342" spans="1:3" ht="17.25">
      <c r="A342" s="3"/>
      <c r="B342" s="3"/>
      <c r="C342" s="3"/>
    </row>
    <row r="343" spans="1:3" ht="17.25">
      <c r="A343" s="3"/>
      <c r="B343" s="3"/>
      <c r="C343" s="3"/>
    </row>
    <row r="344" spans="1:3" ht="17.25">
      <c r="A344" s="3"/>
      <c r="B344" s="3"/>
      <c r="C344" s="3"/>
    </row>
    <row r="345" spans="1:3" ht="17.25">
      <c r="A345" s="3"/>
      <c r="B345" s="3"/>
      <c r="C345" s="3"/>
    </row>
    <row r="346" spans="1:3" ht="17.25">
      <c r="A346" s="3"/>
      <c r="B346" s="3"/>
      <c r="C346" s="3"/>
    </row>
    <row r="347" spans="1:3" ht="17.25">
      <c r="A347" s="3"/>
      <c r="B347" s="3"/>
      <c r="C347" s="3"/>
    </row>
    <row r="348" spans="1:3" ht="17.25">
      <c r="A348" s="3"/>
      <c r="B348" s="3"/>
      <c r="C348" s="3"/>
    </row>
    <row r="349" spans="1:3" ht="17.25">
      <c r="A349" s="3"/>
      <c r="B349" s="3"/>
      <c r="C349" s="3"/>
    </row>
    <row r="350" spans="1:3" ht="17.25">
      <c r="A350" s="3"/>
      <c r="B350" s="3"/>
      <c r="C350" s="3"/>
    </row>
    <row r="351" spans="1:3" ht="17.25">
      <c r="A351" s="3"/>
      <c r="B351" s="3"/>
      <c r="C351" s="3"/>
    </row>
    <row r="352" spans="1:3" ht="17.25">
      <c r="A352" s="3"/>
      <c r="B352" s="3"/>
      <c r="C352" s="3"/>
    </row>
    <row r="353" spans="1:3" ht="17.25">
      <c r="A353" s="3"/>
      <c r="B353" s="3"/>
      <c r="C353" s="3"/>
    </row>
    <row r="354" spans="1:3" ht="17.25">
      <c r="A354" s="3"/>
      <c r="B354" s="3"/>
      <c r="C354" s="3"/>
    </row>
    <row r="355" spans="1:3" ht="17.25">
      <c r="A355" s="3"/>
      <c r="B355" s="3"/>
      <c r="C355" s="3"/>
    </row>
    <row r="356" spans="1:3" ht="17.25">
      <c r="A356" s="3"/>
      <c r="B356" s="3"/>
      <c r="C356" s="3"/>
    </row>
    <row r="357" spans="1:3" ht="17.25">
      <c r="A357" s="3"/>
      <c r="B357" s="3"/>
      <c r="C357" s="3"/>
    </row>
    <row r="358" spans="1:3" ht="17.25">
      <c r="A358" s="3"/>
      <c r="B358" s="3"/>
      <c r="C358" s="3"/>
    </row>
    <row r="359" spans="1:3" ht="17.25">
      <c r="A359" s="3"/>
      <c r="B359" s="3"/>
      <c r="C359" s="3"/>
    </row>
    <row r="360" spans="1:3" ht="17.25">
      <c r="A360" s="3"/>
      <c r="B360" s="3"/>
      <c r="C360" s="3"/>
    </row>
    <row r="361" spans="1:3" ht="17.25">
      <c r="A361" s="3"/>
      <c r="B361" s="3"/>
      <c r="C361" s="3"/>
    </row>
    <row r="362" spans="1:3" ht="17.25">
      <c r="A362" s="3"/>
      <c r="B362" s="3"/>
      <c r="C362" s="3"/>
    </row>
    <row r="363" spans="1:3" ht="17.25">
      <c r="A363" s="3"/>
      <c r="B363" s="3"/>
      <c r="C363" s="3"/>
    </row>
    <row r="364" spans="1:3" ht="17.25">
      <c r="A364" s="3"/>
      <c r="B364" s="3"/>
      <c r="C364" s="3"/>
    </row>
    <row r="365" spans="1:3" ht="17.25">
      <c r="A365" s="3"/>
      <c r="B365" s="3"/>
      <c r="C365" s="3"/>
    </row>
    <row r="366" spans="1:3" ht="17.25">
      <c r="A366" s="3"/>
      <c r="B366" s="3"/>
      <c r="C366" s="3"/>
    </row>
    <row r="367" spans="1:3" ht="17.25">
      <c r="A367" s="3"/>
      <c r="B367" s="3"/>
      <c r="C367" s="3"/>
    </row>
    <row r="368" spans="1:3" ht="17.25">
      <c r="A368" s="3"/>
      <c r="B368" s="3"/>
      <c r="C368" s="3"/>
    </row>
    <row r="369" spans="1:3" ht="17.25">
      <c r="A369" s="3"/>
      <c r="B369" s="3"/>
      <c r="C369" s="3"/>
    </row>
    <row r="370" spans="1:3" ht="17.25">
      <c r="A370" s="3"/>
      <c r="B370" s="3"/>
      <c r="C370" s="3"/>
    </row>
    <row r="371" spans="1:3" ht="17.25">
      <c r="A371" s="3"/>
      <c r="B371" s="3"/>
      <c r="C371" s="3"/>
    </row>
    <row r="372" spans="1:3" ht="17.25">
      <c r="A372" s="3"/>
      <c r="B372" s="3"/>
      <c r="C372" s="3"/>
    </row>
    <row r="373" spans="1:3" ht="17.25">
      <c r="A373" s="3"/>
      <c r="B373" s="3"/>
      <c r="C373" s="3"/>
    </row>
    <row r="374" spans="1:3" ht="17.25">
      <c r="A374" s="3"/>
      <c r="B374" s="3"/>
      <c r="C374" s="3"/>
    </row>
    <row r="375" spans="1:3" ht="17.25">
      <c r="A375" s="3"/>
      <c r="B375" s="3"/>
      <c r="C375" s="3"/>
    </row>
    <row r="376" spans="1:3" ht="17.25">
      <c r="A376" s="3"/>
      <c r="B376" s="3"/>
      <c r="C376" s="3"/>
    </row>
    <row r="377" spans="1:3" ht="17.25">
      <c r="A377" s="3"/>
      <c r="B377" s="3"/>
      <c r="C377" s="3"/>
    </row>
    <row r="378" spans="1:3" ht="17.25">
      <c r="A378" s="3"/>
      <c r="B378" s="3"/>
      <c r="C378" s="3"/>
    </row>
    <row r="379" spans="1:3" ht="17.25">
      <c r="A379" s="3"/>
      <c r="B379" s="3"/>
      <c r="C379" s="3"/>
    </row>
    <row r="380" spans="1:3" ht="17.25">
      <c r="A380" s="3"/>
      <c r="B380" s="3"/>
      <c r="C380" s="3"/>
    </row>
    <row r="381" spans="1:3" ht="17.25">
      <c r="A381" s="3"/>
      <c r="B381" s="3"/>
      <c r="C381" s="3"/>
    </row>
    <row r="382" spans="1:3" ht="17.25">
      <c r="A382" s="3"/>
      <c r="B382" s="3"/>
      <c r="C382" s="3"/>
    </row>
    <row r="383" spans="1:3" ht="17.25">
      <c r="A383" s="3"/>
      <c r="B383" s="3"/>
      <c r="C383" s="3"/>
    </row>
    <row r="384" spans="1:3" ht="17.25">
      <c r="A384" s="3"/>
      <c r="B384" s="3"/>
      <c r="C384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5"/>
  <sheetViews>
    <sheetView zoomScalePageLayoutView="0" workbookViewId="0" topLeftCell="E10">
      <selection activeCell="Q11" sqref="Q11:V35"/>
    </sheetView>
  </sheetViews>
  <sheetFormatPr defaultColWidth="9.140625" defaultRowHeight="12.75"/>
  <cols>
    <col min="1" max="1" width="11.7109375" style="0" customWidth="1"/>
    <col min="2" max="2" width="13.421875" style="0" customWidth="1"/>
    <col min="3" max="3" width="10.57421875" style="0" customWidth="1"/>
    <col min="4" max="4" width="11.421875" style="0" customWidth="1"/>
    <col min="5" max="5" width="13.57421875" style="0" customWidth="1"/>
    <col min="6" max="6" width="13.28125" style="0" customWidth="1"/>
    <col min="7" max="7" width="9.8515625" style="0" customWidth="1"/>
    <col min="8" max="8" width="19.28125" style="0" customWidth="1"/>
    <col min="9" max="9" width="17.00390625" style="0" customWidth="1"/>
    <col min="10" max="10" width="10.28125" style="0" customWidth="1"/>
    <col min="11" max="11" width="13.28125" style="0" customWidth="1"/>
    <col min="12" max="12" width="11.140625" style="0" customWidth="1"/>
    <col min="13" max="13" width="11.421875" style="0" customWidth="1"/>
  </cols>
  <sheetData>
    <row r="1" spans="3:13" ht="15.75">
      <c r="C1" s="14"/>
      <c r="D1" s="14"/>
      <c r="E1" s="14"/>
      <c r="F1" s="14"/>
      <c r="G1" s="15" t="s">
        <v>703</v>
      </c>
      <c r="M1" s="7"/>
    </row>
    <row r="2" spans="1:13" ht="15.75">
      <c r="A2" t="s">
        <v>8</v>
      </c>
      <c r="B2" t="s">
        <v>9</v>
      </c>
      <c r="C2" s="16" t="s">
        <v>711</v>
      </c>
      <c r="D2" s="17" t="s">
        <v>709</v>
      </c>
      <c r="E2" s="17" t="s">
        <v>23</v>
      </c>
      <c r="F2" s="17" t="s">
        <v>704</v>
      </c>
      <c r="G2" s="18" t="s">
        <v>23</v>
      </c>
      <c r="H2" s="18" t="s">
        <v>705</v>
      </c>
      <c r="I2" s="18" t="s">
        <v>706</v>
      </c>
      <c r="J2" s="18"/>
      <c r="K2" s="18" t="s">
        <v>707</v>
      </c>
      <c r="L2" s="18" t="s">
        <v>708</v>
      </c>
      <c r="M2" s="7"/>
    </row>
    <row r="3" spans="1:12" ht="12.75">
      <c r="A3" t="s">
        <v>0</v>
      </c>
      <c r="B3">
        <v>1</v>
      </c>
      <c r="C3">
        <v>100</v>
      </c>
      <c r="D3" s="6">
        <f aca="true" t="shared" si="0" ref="D3:D66">C3/1000</f>
        <v>0.1</v>
      </c>
      <c r="E3" s="6">
        <v>0.025</v>
      </c>
      <c r="F3" s="6">
        <v>1</v>
      </c>
      <c r="G3" s="8">
        <f>E3-$T$28</f>
        <v>0.024666666666666667</v>
      </c>
      <c r="H3" s="8">
        <v>0.014</v>
      </c>
      <c r="I3" s="7">
        <f>G3/$T$13</f>
        <v>2.1302726917410775</v>
      </c>
      <c r="J3" s="7">
        <f>I3*0.001</f>
        <v>0.0021302726917410775</v>
      </c>
      <c r="K3" s="7">
        <f>J3*5/2*10/1*F3</f>
        <v>0.05325681729352694</v>
      </c>
      <c r="L3" s="9">
        <f>K3/D3</f>
        <v>0.5325681729352694</v>
      </c>
    </row>
    <row r="4" spans="2:12" ht="12.75">
      <c r="B4">
        <v>2</v>
      </c>
      <c r="C4">
        <v>100</v>
      </c>
      <c r="D4" s="6">
        <f t="shared" si="0"/>
        <v>0.1</v>
      </c>
      <c r="E4">
        <v>0.023</v>
      </c>
      <c r="F4" s="6">
        <v>1</v>
      </c>
      <c r="G4" s="8">
        <f aca="true" t="shared" si="1" ref="G4:G33">E4-$T$28</f>
        <v>0.022666666666666665</v>
      </c>
      <c r="H4" s="8">
        <v>0.014</v>
      </c>
      <c r="I4" s="7">
        <f aca="true" t="shared" si="2" ref="I4:I33">G4/$T$13</f>
        <v>1.9575478788972063</v>
      </c>
      <c r="J4" s="7">
        <f aca="true" t="shared" si="3" ref="J4:J67">I4*0.001</f>
        <v>0.0019575478788972063</v>
      </c>
      <c r="K4" s="7">
        <f aca="true" t="shared" si="4" ref="K4:K33">J4*5/2*10/1*F4</f>
        <v>0.048938696972430154</v>
      </c>
      <c r="L4" s="9">
        <f aca="true" t="shared" si="5" ref="L4:L33">K4/D4</f>
        <v>0.4893869697243015</v>
      </c>
    </row>
    <row r="5" spans="2:12" ht="12.75">
      <c r="B5">
        <v>3</v>
      </c>
      <c r="C5">
        <v>100</v>
      </c>
      <c r="D5" s="6">
        <f t="shared" si="0"/>
        <v>0.1</v>
      </c>
      <c r="E5">
        <v>0.026</v>
      </c>
      <c r="F5" s="6">
        <v>1</v>
      </c>
      <c r="G5" s="8">
        <f t="shared" si="1"/>
        <v>0.025666666666666664</v>
      </c>
      <c r="H5" s="8">
        <v>0.014</v>
      </c>
      <c r="I5" s="7">
        <f t="shared" si="2"/>
        <v>2.216635098163013</v>
      </c>
      <c r="J5" s="7">
        <f t="shared" si="3"/>
        <v>0.002216635098163013</v>
      </c>
      <c r="K5" s="7">
        <f t="shared" si="4"/>
        <v>0.055415877454075335</v>
      </c>
      <c r="L5" s="9">
        <f t="shared" si="5"/>
        <v>0.5541587745407534</v>
      </c>
    </row>
    <row r="6" spans="2:12" ht="12.75">
      <c r="B6">
        <v>4</v>
      </c>
      <c r="C6">
        <v>100</v>
      </c>
      <c r="D6" s="6">
        <f t="shared" si="0"/>
        <v>0.1</v>
      </c>
      <c r="E6">
        <v>0.028</v>
      </c>
      <c r="F6" s="6">
        <v>1</v>
      </c>
      <c r="G6" s="8">
        <f t="shared" si="1"/>
        <v>0.027666666666666666</v>
      </c>
      <c r="H6" s="8">
        <v>0.014</v>
      </c>
      <c r="I6" s="7">
        <f t="shared" si="2"/>
        <v>2.3893599110068844</v>
      </c>
      <c r="J6" s="7">
        <f t="shared" si="3"/>
        <v>0.0023893599110068843</v>
      </c>
      <c r="K6" s="7">
        <f t="shared" si="4"/>
        <v>0.05973399777517211</v>
      </c>
      <c r="L6" s="9">
        <f t="shared" si="5"/>
        <v>0.5973399777517211</v>
      </c>
    </row>
    <row r="7" spans="2:12" ht="12.75">
      <c r="B7">
        <v>5</v>
      </c>
      <c r="C7">
        <v>100</v>
      </c>
      <c r="D7" s="6">
        <f t="shared" si="0"/>
        <v>0.1</v>
      </c>
      <c r="E7">
        <v>0.026</v>
      </c>
      <c r="F7" s="6">
        <v>1</v>
      </c>
      <c r="G7" s="8">
        <f t="shared" si="1"/>
        <v>0.025666666666666664</v>
      </c>
      <c r="H7" s="8">
        <v>0.014</v>
      </c>
      <c r="I7" s="7">
        <f t="shared" si="2"/>
        <v>2.216635098163013</v>
      </c>
      <c r="J7" s="7">
        <f t="shared" si="3"/>
        <v>0.002216635098163013</v>
      </c>
      <c r="K7" s="7">
        <f t="shared" si="4"/>
        <v>0.055415877454075335</v>
      </c>
      <c r="L7" s="9">
        <f t="shared" si="5"/>
        <v>0.5541587745407534</v>
      </c>
    </row>
    <row r="8" spans="2:12" ht="12.75">
      <c r="B8">
        <v>6</v>
      </c>
      <c r="C8">
        <v>100</v>
      </c>
      <c r="D8" s="6">
        <f t="shared" si="0"/>
        <v>0.1</v>
      </c>
      <c r="E8">
        <v>0.027</v>
      </c>
      <c r="F8" s="6">
        <v>1</v>
      </c>
      <c r="G8" s="8">
        <f t="shared" si="1"/>
        <v>0.026666666666666665</v>
      </c>
      <c r="H8" s="8">
        <v>0.014</v>
      </c>
      <c r="I8" s="7">
        <f t="shared" si="2"/>
        <v>2.3029975045849485</v>
      </c>
      <c r="J8" s="7">
        <f t="shared" si="3"/>
        <v>0.0023029975045849487</v>
      </c>
      <c r="K8" s="7">
        <f t="shared" si="4"/>
        <v>0.05757493761462371</v>
      </c>
      <c r="L8" s="9">
        <f t="shared" si="5"/>
        <v>0.5757493761462371</v>
      </c>
    </row>
    <row r="9" spans="2:12" ht="12.75">
      <c r="B9">
        <v>7</v>
      </c>
      <c r="C9">
        <v>100</v>
      </c>
      <c r="D9" s="6">
        <f t="shared" si="0"/>
        <v>0.1</v>
      </c>
      <c r="E9">
        <v>0.025</v>
      </c>
      <c r="F9" s="6">
        <v>1</v>
      </c>
      <c r="G9" s="8">
        <f t="shared" si="1"/>
        <v>0.024666666666666667</v>
      </c>
      <c r="H9" s="8">
        <v>0.014</v>
      </c>
      <c r="I9" s="7">
        <f t="shared" si="2"/>
        <v>2.1302726917410775</v>
      </c>
      <c r="J9" s="7">
        <f t="shared" si="3"/>
        <v>0.0021302726917410775</v>
      </c>
      <c r="K9" s="7">
        <f t="shared" si="4"/>
        <v>0.05325681729352694</v>
      </c>
      <c r="L9" s="9">
        <f t="shared" si="5"/>
        <v>0.5325681729352694</v>
      </c>
    </row>
    <row r="10" spans="2:12" ht="12.75">
      <c r="B10">
        <v>8</v>
      </c>
      <c r="C10">
        <v>100</v>
      </c>
      <c r="D10" s="6">
        <f t="shared" si="0"/>
        <v>0.1</v>
      </c>
      <c r="E10">
        <v>0.026</v>
      </c>
      <c r="F10" s="6">
        <v>1</v>
      </c>
      <c r="G10" s="8">
        <f t="shared" si="1"/>
        <v>0.025666666666666664</v>
      </c>
      <c r="H10" s="8">
        <v>0.014</v>
      </c>
      <c r="I10" s="7">
        <f t="shared" si="2"/>
        <v>2.216635098163013</v>
      </c>
      <c r="J10" s="7">
        <f t="shared" si="3"/>
        <v>0.002216635098163013</v>
      </c>
      <c r="K10" s="7">
        <f t="shared" si="4"/>
        <v>0.055415877454075335</v>
      </c>
      <c r="L10" s="9">
        <f t="shared" si="5"/>
        <v>0.5541587745407534</v>
      </c>
    </row>
    <row r="11" spans="2:20" ht="12.75">
      <c r="B11">
        <v>9</v>
      </c>
      <c r="C11">
        <v>100</v>
      </c>
      <c r="D11" s="6">
        <f t="shared" si="0"/>
        <v>0.1</v>
      </c>
      <c r="E11">
        <v>0.028</v>
      </c>
      <c r="F11" s="6">
        <v>1</v>
      </c>
      <c r="G11" s="8">
        <f t="shared" si="1"/>
        <v>0.027666666666666666</v>
      </c>
      <c r="H11" s="8">
        <v>0.014</v>
      </c>
      <c r="I11" s="7">
        <f t="shared" si="2"/>
        <v>2.3893599110068844</v>
      </c>
      <c r="J11" s="7">
        <f t="shared" si="3"/>
        <v>0.0023893599110068843</v>
      </c>
      <c r="K11" s="7">
        <f t="shared" si="4"/>
        <v>0.05973399777517211</v>
      </c>
      <c r="L11" s="9">
        <f t="shared" si="5"/>
        <v>0.5973399777517211</v>
      </c>
      <c r="Q11" t="s">
        <v>693</v>
      </c>
      <c r="T11" t="s">
        <v>694</v>
      </c>
    </row>
    <row r="12" spans="2:20" ht="12.75">
      <c r="B12">
        <v>10</v>
      </c>
      <c r="C12">
        <v>100</v>
      </c>
      <c r="D12" s="6">
        <f t="shared" si="0"/>
        <v>0.1</v>
      </c>
      <c r="E12">
        <v>0.037</v>
      </c>
      <c r="F12" s="6">
        <v>1</v>
      </c>
      <c r="G12" s="8">
        <f t="shared" si="1"/>
        <v>0.03666666666666667</v>
      </c>
      <c r="H12" s="8">
        <v>0.014</v>
      </c>
      <c r="I12" s="7">
        <f t="shared" si="2"/>
        <v>3.1666215688043047</v>
      </c>
      <c r="J12" s="7">
        <f t="shared" si="3"/>
        <v>0.0031666215688043045</v>
      </c>
      <c r="K12" s="7">
        <f t="shared" si="4"/>
        <v>0.0791655392201076</v>
      </c>
      <c r="L12" s="9">
        <f t="shared" si="5"/>
        <v>0.7916553922010761</v>
      </c>
      <c r="Q12">
        <v>0</v>
      </c>
      <c r="R12">
        <v>0.001</v>
      </c>
      <c r="S12" t="s">
        <v>695</v>
      </c>
      <c r="T12">
        <f>RSQ(R12:R22,Q12:Q22)</f>
        <v>0.9902478167359521</v>
      </c>
    </row>
    <row r="13" spans="2:20" ht="12.75">
      <c r="B13">
        <v>11</v>
      </c>
      <c r="C13">
        <v>100</v>
      </c>
      <c r="D13" s="6">
        <f t="shared" si="0"/>
        <v>0.1</v>
      </c>
      <c r="E13">
        <v>0.042</v>
      </c>
      <c r="F13" s="6">
        <v>1</v>
      </c>
      <c r="G13" s="8">
        <f t="shared" si="1"/>
        <v>0.04166666666666667</v>
      </c>
      <c r="H13" s="8">
        <v>0.014</v>
      </c>
      <c r="I13" s="7">
        <f t="shared" si="2"/>
        <v>3.5984336009139826</v>
      </c>
      <c r="J13" s="7">
        <f t="shared" si="3"/>
        <v>0.0035984336009139825</v>
      </c>
      <c r="K13" s="7">
        <f t="shared" si="4"/>
        <v>0.08996084002284957</v>
      </c>
      <c r="L13" s="9">
        <f t="shared" si="5"/>
        <v>0.8996084002284956</v>
      </c>
      <c r="Q13">
        <v>2.5</v>
      </c>
      <c r="R13">
        <f>0.029-R12</f>
        <v>0.028</v>
      </c>
      <c r="S13" t="s">
        <v>696</v>
      </c>
      <c r="T13">
        <f>LINEST(R12:R18,Q12:Q18)</f>
        <v>0.011579112271540473</v>
      </c>
    </row>
    <row r="14" spans="2:18" ht="12.75">
      <c r="B14">
        <v>12</v>
      </c>
      <c r="C14">
        <v>100</v>
      </c>
      <c r="D14" s="6">
        <f t="shared" si="0"/>
        <v>0.1</v>
      </c>
      <c r="E14">
        <v>0.027</v>
      </c>
      <c r="F14" s="6">
        <v>1</v>
      </c>
      <c r="G14" s="8">
        <f t="shared" si="1"/>
        <v>0.026666666666666665</v>
      </c>
      <c r="H14" s="8">
        <v>0.014</v>
      </c>
      <c r="I14" s="7">
        <f t="shared" si="2"/>
        <v>2.3029975045849485</v>
      </c>
      <c r="J14" s="7">
        <f t="shared" si="3"/>
        <v>0.0023029975045849487</v>
      </c>
      <c r="K14" s="7">
        <f t="shared" si="4"/>
        <v>0.05757493761462371</v>
      </c>
      <c r="L14" s="9">
        <f t="shared" si="5"/>
        <v>0.5757493761462371</v>
      </c>
      <c r="Q14">
        <v>5</v>
      </c>
      <c r="R14">
        <f>0.062-R12</f>
        <v>0.061</v>
      </c>
    </row>
    <row r="15" spans="1:23" ht="12.75">
      <c r="A15" t="s">
        <v>1</v>
      </c>
      <c r="B15">
        <v>13</v>
      </c>
      <c r="C15">
        <v>100</v>
      </c>
      <c r="D15" s="6">
        <f t="shared" si="0"/>
        <v>0.1</v>
      </c>
      <c r="E15">
        <v>0.023</v>
      </c>
      <c r="F15" s="6">
        <v>1</v>
      </c>
      <c r="G15" s="8">
        <f t="shared" si="1"/>
        <v>0.022666666666666665</v>
      </c>
      <c r="H15" s="8">
        <v>0.014</v>
      </c>
      <c r="I15" s="7">
        <f t="shared" si="2"/>
        <v>1.9575478788972063</v>
      </c>
      <c r="J15" s="7">
        <f t="shared" si="3"/>
        <v>0.0019575478788972063</v>
      </c>
      <c r="K15" s="7">
        <f t="shared" si="4"/>
        <v>0.048938696972430154</v>
      </c>
      <c r="L15" s="9">
        <f t="shared" si="5"/>
        <v>0.4893869697243015</v>
      </c>
      <c r="Q15">
        <v>10</v>
      </c>
      <c r="R15">
        <f>0.119-R12</f>
        <v>0.118</v>
      </c>
      <c r="T15">
        <f>Q13/R13</f>
        <v>89.28571428571428</v>
      </c>
      <c r="U15" t="e">
        <f>R13/S13</f>
        <v>#VALUE!</v>
      </c>
      <c r="V15" t="e">
        <f>S13/T13</f>
        <v>#VALUE!</v>
      </c>
      <c r="W15" t="e">
        <f>T13/U13</f>
        <v>#DIV/0!</v>
      </c>
    </row>
    <row r="16" spans="2:20" ht="12.75">
      <c r="B16">
        <v>14</v>
      </c>
      <c r="C16">
        <v>100</v>
      </c>
      <c r="D16" s="6">
        <f t="shared" si="0"/>
        <v>0.1</v>
      </c>
      <c r="E16">
        <v>0.025</v>
      </c>
      <c r="F16" s="6">
        <v>1</v>
      </c>
      <c r="G16" s="8">
        <f t="shared" si="1"/>
        <v>0.024666666666666667</v>
      </c>
      <c r="H16" s="8">
        <v>0.014</v>
      </c>
      <c r="I16" s="7">
        <f t="shared" si="2"/>
        <v>2.1302726917410775</v>
      </c>
      <c r="J16" s="7">
        <f t="shared" si="3"/>
        <v>0.0021302726917410775</v>
      </c>
      <c r="K16" s="7">
        <f t="shared" si="4"/>
        <v>0.05325681729352694</v>
      </c>
      <c r="L16" s="9">
        <f t="shared" si="5"/>
        <v>0.5325681729352694</v>
      </c>
      <c r="Q16">
        <v>15</v>
      </c>
      <c r="R16">
        <f>0.17-R12</f>
        <v>0.169</v>
      </c>
      <c r="T16">
        <f>Q14/R14</f>
        <v>81.9672131147541</v>
      </c>
    </row>
    <row r="17" spans="2:20" ht="12.75">
      <c r="B17">
        <v>15</v>
      </c>
      <c r="C17">
        <v>100</v>
      </c>
      <c r="D17" s="6">
        <f t="shared" si="0"/>
        <v>0.1</v>
      </c>
      <c r="E17">
        <v>0.024</v>
      </c>
      <c r="F17" s="6">
        <v>1</v>
      </c>
      <c r="G17" s="8">
        <f t="shared" si="1"/>
        <v>0.023666666666666666</v>
      </c>
      <c r="H17" s="8">
        <v>0.014</v>
      </c>
      <c r="I17" s="7">
        <f t="shared" si="2"/>
        <v>2.043910285319142</v>
      </c>
      <c r="J17" s="7">
        <f t="shared" si="3"/>
        <v>0.002043910285319142</v>
      </c>
      <c r="K17" s="7">
        <f t="shared" si="4"/>
        <v>0.05109775713297855</v>
      </c>
      <c r="L17" s="9">
        <f t="shared" si="5"/>
        <v>0.5109775713297855</v>
      </c>
      <c r="Q17">
        <v>20</v>
      </c>
      <c r="R17">
        <f>0.232-R12</f>
        <v>0.231</v>
      </c>
      <c r="T17">
        <f>Q15/R15</f>
        <v>84.74576271186442</v>
      </c>
    </row>
    <row r="18" spans="2:21" ht="12.75">
      <c r="B18">
        <v>16</v>
      </c>
      <c r="C18">
        <v>100</v>
      </c>
      <c r="D18" s="6">
        <f t="shared" si="0"/>
        <v>0.1</v>
      </c>
      <c r="E18">
        <v>0.026</v>
      </c>
      <c r="F18" s="6">
        <v>1</v>
      </c>
      <c r="G18" s="8">
        <f t="shared" si="1"/>
        <v>0.025666666666666664</v>
      </c>
      <c r="H18" s="8">
        <v>0.014</v>
      </c>
      <c r="I18" s="7">
        <f t="shared" si="2"/>
        <v>2.216635098163013</v>
      </c>
      <c r="J18" s="7">
        <f t="shared" si="3"/>
        <v>0.002216635098163013</v>
      </c>
      <c r="K18" s="7">
        <f t="shared" si="4"/>
        <v>0.055415877454075335</v>
      </c>
      <c r="L18" s="9">
        <f t="shared" si="5"/>
        <v>0.5541587745407534</v>
      </c>
      <c r="Q18">
        <v>30</v>
      </c>
      <c r="R18">
        <f>0.351-R12</f>
        <v>0.35</v>
      </c>
      <c r="T18">
        <f>Q16/R16</f>
        <v>88.75739644970413</v>
      </c>
      <c r="U18">
        <f>AVERAGE(T15:T20)</f>
        <v>88.60617930837464</v>
      </c>
    </row>
    <row r="19" spans="2:20" ht="12.75">
      <c r="B19">
        <v>17</v>
      </c>
      <c r="C19">
        <v>100</v>
      </c>
      <c r="D19" s="6">
        <f t="shared" si="0"/>
        <v>0.1</v>
      </c>
      <c r="E19">
        <v>0.027</v>
      </c>
      <c r="F19" s="6">
        <v>1</v>
      </c>
      <c r="G19" s="8">
        <f t="shared" si="1"/>
        <v>0.026666666666666665</v>
      </c>
      <c r="H19" s="8">
        <v>0.014</v>
      </c>
      <c r="I19" s="7">
        <f t="shared" si="2"/>
        <v>2.3029975045849485</v>
      </c>
      <c r="J19" s="7">
        <f t="shared" si="3"/>
        <v>0.0023029975045849487</v>
      </c>
      <c r="K19" s="7">
        <f t="shared" si="4"/>
        <v>0.05757493761462371</v>
      </c>
      <c r="L19" s="9">
        <f t="shared" si="5"/>
        <v>0.5757493761462371</v>
      </c>
      <c r="Q19">
        <v>40</v>
      </c>
      <c r="R19">
        <f>0.461-R12</f>
        <v>0.46</v>
      </c>
      <c r="T19">
        <f>Q17/R17</f>
        <v>86.58008658008657</v>
      </c>
    </row>
    <row r="20" spans="2:20" ht="12.75">
      <c r="B20">
        <v>18</v>
      </c>
      <c r="C20">
        <v>100</v>
      </c>
      <c r="D20" s="6">
        <f t="shared" si="0"/>
        <v>0.1</v>
      </c>
      <c r="E20">
        <v>0.023</v>
      </c>
      <c r="F20" s="6">
        <v>1</v>
      </c>
      <c r="G20" s="8">
        <f t="shared" si="1"/>
        <v>0.022666666666666665</v>
      </c>
      <c r="H20" s="8">
        <v>0.014</v>
      </c>
      <c r="I20" s="7">
        <f t="shared" si="2"/>
        <v>1.9575478788972063</v>
      </c>
      <c r="J20" s="7">
        <f t="shared" si="3"/>
        <v>0.0019575478788972063</v>
      </c>
      <c r="K20" s="7">
        <f t="shared" si="4"/>
        <v>0.048938696972430154</v>
      </c>
      <c r="L20" s="9">
        <f t="shared" si="5"/>
        <v>0.4893869697243015</v>
      </c>
      <c r="Q20">
        <v>50</v>
      </c>
      <c r="R20">
        <f>0.612-R12</f>
        <v>0.611</v>
      </c>
      <c r="T20">
        <f>Q22/R22</f>
        <v>100.30090270812437</v>
      </c>
    </row>
    <row r="21" spans="2:18" ht="12.75">
      <c r="B21">
        <v>19</v>
      </c>
      <c r="C21">
        <v>100</v>
      </c>
      <c r="D21" s="6">
        <f t="shared" si="0"/>
        <v>0.1</v>
      </c>
      <c r="E21">
        <v>0.028</v>
      </c>
      <c r="F21" s="6">
        <v>1</v>
      </c>
      <c r="G21" s="8">
        <f t="shared" si="1"/>
        <v>0.027666666666666666</v>
      </c>
      <c r="H21" s="8">
        <v>0.014</v>
      </c>
      <c r="I21" s="7">
        <f t="shared" si="2"/>
        <v>2.3893599110068844</v>
      </c>
      <c r="J21" s="7">
        <f t="shared" si="3"/>
        <v>0.0023893599110068843</v>
      </c>
      <c r="K21" s="7">
        <f t="shared" si="4"/>
        <v>0.05973399777517211</v>
      </c>
      <c r="L21" s="9">
        <f t="shared" si="5"/>
        <v>0.5973399777517211</v>
      </c>
      <c r="Q21">
        <v>80</v>
      </c>
      <c r="R21">
        <f>0.882-R12</f>
        <v>0.881</v>
      </c>
    </row>
    <row r="22" spans="2:20" ht="12.75">
      <c r="B22">
        <v>20</v>
      </c>
      <c r="C22">
        <v>100</v>
      </c>
      <c r="D22" s="6">
        <f t="shared" si="0"/>
        <v>0.1</v>
      </c>
      <c r="E22">
        <v>0.023</v>
      </c>
      <c r="F22" s="6">
        <v>1</v>
      </c>
      <c r="G22" s="8">
        <f t="shared" si="1"/>
        <v>0.022666666666666665</v>
      </c>
      <c r="H22" s="8">
        <v>0.014</v>
      </c>
      <c r="I22" s="7">
        <f t="shared" si="2"/>
        <v>1.9575478788972063</v>
      </c>
      <c r="J22" s="7">
        <f t="shared" si="3"/>
        <v>0.0019575478788972063</v>
      </c>
      <c r="K22" s="7">
        <f t="shared" si="4"/>
        <v>0.048938696972430154</v>
      </c>
      <c r="L22" s="9">
        <f t="shared" si="5"/>
        <v>0.4893869697243015</v>
      </c>
      <c r="Q22">
        <v>100</v>
      </c>
      <c r="R22">
        <f>0.998-R12</f>
        <v>0.997</v>
      </c>
      <c r="T22">
        <f>1/AVERAGE(T15:T20)</f>
        <v>0.011285894593420132</v>
      </c>
    </row>
    <row r="23" spans="2:26" ht="12.75">
      <c r="B23">
        <v>21</v>
      </c>
      <c r="C23">
        <v>100</v>
      </c>
      <c r="D23" s="6">
        <f t="shared" si="0"/>
        <v>0.1</v>
      </c>
      <c r="E23">
        <v>0.026</v>
      </c>
      <c r="F23" s="6">
        <v>1</v>
      </c>
      <c r="G23" s="8">
        <f t="shared" si="1"/>
        <v>0.025666666666666664</v>
      </c>
      <c r="H23" s="8">
        <v>0.014</v>
      </c>
      <c r="I23" s="7">
        <f t="shared" si="2"/>
        <v>2.216635098163013</v>
      </c>
      <c r="J23" s="7">
        <f t="shared" si="3"/>
        <v>0.002216635098163013</v>
      </c>
      <c r="K23" s="7">
        <f t="shared" si="4"/>
        <v>0.055415877454075335</v>
      </c>
      <c r="L23" s="9">
        <f t="shared" si="5"/>
        <v>0.5541587745407534</v>
      </c>
      <c r="W23" t="s">
        <v>693</v>
      </c>
      <c r="Z23" t="s">
        <v>694</v>
      </c>
    </row>
    <row r="24" spans="2:26" ht="12.75">
      <c r="B24">
        <v>22</v>
      </c>
      <c r="C24">
        <v>100</v>
      </c>
      <c r="D24" s="6">
        <f t="shared" si="0"/>
        <v>0.1</v>
      </c>
      <c r="E24">
        <v>0.03</v>
      </c>
      <c r="F24" s="6">
        <v>1</v>
      </c>
      <c r="G24" s="8">
        <f t="shared" si="1"/>
        <v>0.029666666666666664</v>
      </c>
      <c r="H24" s="8">
        <v>0.014</v>
      </c>
      <c r="I24" s="7">
        <f t="shared" si="2"/>
        <v>2.5620847238507554</v>
      </c>
      <c r="J24" s="7">
        <f t="shared" si="3"/>
        <v>0.0025620847238507554</v>
      </c>
      <c r="K24" s="7">
        <f t="shared" si="4"/>
        <v>0.06405211809626889</v>
      </c>
      <c r="L24" s="9">
        <f t="shared" si="5"/>
        <v>0.6405211809626888</v>
      </c>
      <c r="W24">
        <v>0</v>
      </c>
      <c r="X24">
        <v>0.001</v>
      </c>
      <c r="Y24" t="s">
        <v>695</v>
      </c>
      <c r="Z24">
        <f>RSQ(X24:X34,W24:W34)</f>
        <v>0.9902478167359521</v>
      </c>
    </row>
    <row r="25" spans="2:26" ht="12.75">
      <c r="B25">
        <v>23</v>
      </c>
      <c r="C25">
        <v>100</v>
      </c>
      <c r="D25" s="6">
        <f t="shared" si="0"/>
        <v>0.1</v>
      </c>
      <c r="E25">
        <v>0.033</v>
      </c>
      <c r="F25" s="6">
        <v>1</v>
      </c>
      <c r="G25" s="8">
        <f t="shared" si="1"/>
        <v>0.03266666666666667</v>
      </c>
      <c r="H25" s="8">
        <v>0.014</v>
      </c>
      <c r="I25" s="7">
        <f t="shared" si="2"/>
        <v>2.8211719431165623</v>
      </c>
      <c r="J25" s="7">
        <f t="shared" si="3"/>
        <v>0.002821171943116562</v>
      </c>
      <c r="K25" s="7">
        <f t="shared" si="4"/>
        <v>0.07052929857791405</v>
      </c>
      <c r="L25" s="9">
        <f t="shared" si="5"/>
        <v>0.7052929857791405</v>
      </c>
      <c r="W25">
        <v>2.5</v>
      </c>
      <c r="X25">
        <f>0.029-X24</f>
        <v>0.028</v>
      </c>
      <c r="Y25" t="s">
        <v>696</v>
      </c>
      <c r="Z25">
        <f>LINEST(X24:X30,W24:W30)</f>
        <v>0.011579112271540473</v>
      </c>
    </row>
    <row r="26" spans="2:24" ht="12.75">
      <c r="B26">
        <v>24</v>
      </c>
      <c r="C26">
        <v>100</v>
      </c>
      <c r="D26" s="6">
        <f t="shared" si="0"/>
        <v>0.1</v>
      </c>
      <c r="E26">
        <v>0.029</v>
      </c>
      <c r="F26" s="6">
        <v>1</v>
      </c>
      <c r="G26" s="8">
        <f t="shared" si="1"/>
        <v>0.028666666666666667</v>
      </c>
      <c r="H26" s="8">
        <v>0.014</v>
      </c>
      <c r="I26" s="7">
        <f t="shared" si="2"/>
        <v>2.47572231742882</v>
      </c>
      <c r="J26" s="7">
        <f t="shared" si="3"/>
        <v>0.00247572231742882</v>
      </c>
      <c r="K26" s="7">
        <f t="shared" si="4"/>
        <v>0.06189305793572049</v>
      </c>
      <c r="L26" s="9">
        <f t="shared" si="5"/>
        <v>0.6189305793572049</v>
      </c>
      <c r="W26">
        <v>5</v>
      </c>
      <c r="X26">
        <f>0.062-X24</f>
        <v>0.061</v>
      </c>
    </row>
    <row r="27" spans="1:29" ht="12.75">
      <c r="A27" t="s">
        <v>2</v>
      </c>
      <c r="B27">
        <v>25</v>
      </c>
      <c r="C27">
        <v>150</v>
      </c>
      <c r="D27" s="6">
        <f t="shared" si="0"/>
        <v>0.15</v>
      </c>
      <c r="E27">
        <v>0.036</v>
      </c>
      <c r="F27" s="6">
        <v>1</v>
      </c>
      <c r="G27" s="8">
        <f t="shared" si="1"/>
        <v>0.035666666666666666</v>
      </c>
      <c r="H27" s="8">
        <v>0.014</v>
      </c>
      <c r="I27" s="7">
        <f t="shared" si="2"/>
        <v>3.0802591623823687</v>
      </c>
      <c r="J27" s="7">
        <f t="shared" si="3"/>
        <v>0.003080259162382369</v>
      </c>
      <c r="K27" s="7">
        <f t="shared" si="4"/>
        <v>0.07700647905955924</v>
      </c>
      <c r="L27" s="9">
        <f t="shared" si="5"/>
        <v>0.5133765270637283</v>
      </c>
      <c r="R27" t="s">
        <v>697</v>
      </c>
      <c r="S27" t="s">
        <v>698</v>
      </c>
      <c r="T27" t="s">
        <v>699</v>
      </c>
      <c r="W27">
        <v>10</v>
      </c>
      <c r="X27">
        <f>0.119-X24</f>
        <v>0.118</v>
      </c>
      <c r="Z27">
        <f>W25/X25</f>
        <v>89.28571428571428</v>
      </c>
      <c r="AA27" t="e">
        <f>X25/Y25</f>
        <v>#VALUE!</v>
      </c>
      <c r="AB27" t="e">
        <f>Y25/Z25</f>
        <v>#VALUE!</v>
      </c>
      <c r="AC27" t="e">
        <f>Z25/AA25</f>
        <v>#DIV/0!</v>
      </c>
    </row>
    <row r="28" spans="2:26" ht="12.75">
      <c r="B28">
        <v>26</v>
      </c>
      <c r="C28">
        <v>150</v>
      </c>
      <c r="D28" s="6">
        <f t="shared" si="0"/>
        <v>0.15</v>
      </c>
      <c r="E28">
        <v>0.031</v>
      </c>
      <c r="F28" s="6">
        <v>1</v>
      </c>
      <c r="G28" s="8">
        <f t="shared" si="1"/>
        <v>0.030666666666666665</v>
      </c>
      <c r="H28" s="8">
        <v>0.014</v>
      </c>
      <c r="I28" s="7">
        <f t="shared" si="2"/>
        <v>2.648447130272691</v>
      </c>
      <c r="J28" s="7">
        <f t="shared" si="3"/>
        <v>0.002648447130272691</v>
      </c>
      <c r="K28" s="7">
        <f t="shared" si="4"/>
        <v>0.06621117825681727</v>
      </c>
      <c r="L28" s="9">
        <f t="shared" si="5"/>
        <v>0.4414078550454485</v>
      </c>
      <c r="R28" t="s">
        <v>700</v>
      </c>
      <c r="S28">
        <v>0.001</v>
      </c>
      <c r="T28">
        <f>AVERAGE(S28:S30)</f>
        <v>0.0003333333333333333</v>
      </c>
      <c r="W28">
        <v>15</v>
      </c>
      <c r="X28">
        <f>0.17-X24</f>
        <v>0.169</v>
      </c>
      <c r="Z28">
        <f>W26/X26</f>
        <v>81.9672131147541</v>
      </c>
    </row>
    <row r="29" spans="2:26" ht="12.75">
      <c r="B29">
        <v>27</v>
      </c>
      <c r="C29">
        <v>150</v>
      </c>
      <c r="D29" s="6">
        <f t="shared" si="0"/>
        <v>0.15</v>
      </c>
      <c r="E29">
        <v>0.036</v>
      </c>
      <c r="F29" s="6">
        <v>1</v>
      </c>
      <c r="G29" s="8">
        <f t="shared" si="1"/>
        <v>0.035666666666666666</v>
      </c>
      <c r="H29" s="8">
        <v>0.014</v>
      </c>
      <c r="I29" s="7">
        <f t="shared" si="2"/>
        <v>3.0802591623823687</v>
      </c>
      <c r="J29" s="7">
        <f t="shared" si="3"/>
        <v>0.003080259162382369</v>
      </c>
      <c r="K29" s="7">
        <f t="shared" si="4"/>
        <v>0.07700647905955924</v>
      </c>
      <c r="L29" s="9">
        <f t="shared" si="5"/>
        <v>0.5133765270637283</v>
      </c>
      <c r="R29" t="s">
        <v>700</v>
      </c>
      <c r="S29">
        <v>0</v>
      </c>
      <c r="W29">
        <v>20</v>
      </c>
      <c r="X29">
        <f>0.232-X24</f>
        <v>0.231</v>
      </c>
      <c r="Z29">
        <f>W27/X27</f>
        <v>84.74576271186442</v>
      </c>
    </row>
    <row r="30" spans="2:27" ht="12.75">
      <c r="B30">
        <v>28</v>
      </c>
      <c r="C30" s="22">
        <v>150</v>
      </c>
      <c r="D30" s="23">
        <f t="shared" si="0"/>
        <v>0.15</v>
      </c>
      <c r="E30" s="22">
        <v>0.036</v>
      </c>
      <c r="F30" s="23">
        <v>1</v>
      </c>
      <c r="G30" s="8">
        <f t="shared" si="1"/>
        <v>0.035666666666666666</v>
      </c>
      <c r="H30" s="8">
        <v>0.014</v>
      </c>
      <c r="I30" s="7">
        <f t="shared" si="2"/>
        <v>3.0802591623823687</v>
      </c>
      <c r="J30" s="7">
        <f t="shared" si="3"/>
        <v>0.003080259162382369</v>
      </c>
      <c r="K30" s="7">
        <f t="shared" si="4"/>
        <v>0.07700647905955924</v>
      </c>
      <c r="L30" s="9">
        <f t="shared" si="5"/>
        <v>0.5133765270637283</v>
      </c>
      <c r="R30" t="s">
        <v>700</v>
      </c>
      <c r="S30">
        <v>0</v>
      </c>
      <c r="W30">
        <v>30</v>
      </c>
      <c r="X30">
        <f>0.351-X24</f>
        <v>0.35</v>
      </c>
      <c r="Z30">
        <f>W28/X28</f>
        <v>88.75739644970413</v>
      </c>
      <c r="AA30">
        <f>AVERAGE(Z27:Z32)</f>
        <v>88.60617930837464</v>
      </c>
    </row>
    <row r="31" spans="2:26" ht="12.75">
      <c r="B31">
        <v>29</v>
      </c>
      <c r="C31">
        <v>150</v>
      </c>
      <c r="D31" s="6">
        <f t="shared" si="0"/>
        <v>0.15</v>
      </c>
      <c r="E31">
        <v>0.034</v>
      </c>
      <c r="F31" s="6">
        <v>1</v>
      </c>
      <c r="G31" s="8">
        <f t="shared" si="1"/>
        <v>0.03366666666666667</v>
      </c>
      <c r="H31" s="8">
        <v>0.014</v>
      </c>
      <c r="I31" s="7">
        <f t="shared" si="2"/>
        <v>2.907534349538498</v>
      </c>
      <c r="J31" s="7">
        <f t="shared" si="3"/>
        <v>0.0029075343495384982</v>
      </c>
      <c r="K31" s="7">
        <f t="shared" si="4"/>
        <v>0.07268835873846245</v>
      </c>
      <c r="L31" s="9">
        <f t="shared" si="5"/>
        <v>0.48458905825641635</v>
      </c>
      <c r="W31">
        <v>40</v>
      </c>
      <c r="X31">
        <f>0.461-X24</f>
        <v>0.46</v>
      </c>
      <c r="Z31">
        <f>W29/X29</f>
        <v>86.58008658008657</v>
      </c>
    </row>
    <row r="32" spans="2:26" ht="12.75">
      <c r="B32">
        <v>30</v>
      </c>
      <c r="C32">
        <v>150</v>
      </c>
      <c r="D32" s="6">
        <f t="shared" si="0"/>
        <v>0.15</v>
      </c>
      <c r="E32">
        <v>0.039</v>
      </c>
      <c r="F32" s="6">
        <v>1</v>
      </c>
      <c r="G32" s="8">
        <f t="shared" si="1"/>
        <v>0.03866666666666667</v>
      </c>
      <c r="H32" s="8">
        <v>0.014</v>
      </c>
      <c r="I32" s="7">
        <f t="shared" si="2"/>
        <v>3.3393463816481757</v>
      </c>
      <c r="J32" s="7">
        <f t="shared" si="3"/>
        <v>0.0033393463816481757</v>
      </c>
      <c r="K32" s="7">
        <f t="shared" si="4"/>
        <v>0.08348365954120439</v>
      </c>
      <c r="L32" s="9">
        <f t="shared" si="5"/>
        <v>0.5565577302746959</v>
      </c>
      <c r="R32" t="s">
        <v>701</v>
      </c>
      <c r="W32">
        <v>50</v>
      </c>
      <c r="X32">
        <f>0.612-X24</f>
        <v>0.611</v>
      </c>
      <c r="Z32">
        <f>W34/X34</f>
        <v>100.30090270812437</v>
      </c>
    </row>
    <row r="33" spans="2:24" ht="12.75">
      <c r="B33">
        <v>31</v>
      </c>
      <c r="C33">
        <v>150</v>
      </c>
      <c r="D33" s="6">
        <f t="shared" si="0"/>
        <v>0.15</v>
      </c>
      <c r="E33">
        <v>0.03</v>
      </c>
      <c r="F33" s="6">
        <v>1</v>
      </c>
      <c r="G33" s="8">
        <f t="shared" si="1"/>
        <v>0.029666666666666664</v>
      </c>
      <c r="H33" s="8">
        <v>0.014</v>
      </c>
      <c r="I33" s="7">
        <f t="shared" si="2"/>
        <v>2.5620847238507554</v>
      </c>
      <c r="J33" s="7">
        <f t="shared" si="3"/>
        <v>0.0025620847238507554</v>
      </c>
      <c r="K33" s="7">
        <f t="shared" si="4"/>
        <v>0.06405211809626889</v>
      </c>
      <c r="L33" s="9">
        <f t="shared" si="5"/>
        <v>0.4270141206417926</v>
      </c>
      <c r="R33" t="s">
        <v>702</v>
      </c>
      <c r="S33" s="5">
        <v>0.013</v>
      </c>
      <c r="T33">
        <f>AVERAGE(S33:S35)</f>
        <v>0.013666666666666667</v>
      </c>
      <c r="W33">
        <v>80</v>
      </c>
      <c r="X33">
        <f>0.882-X24</f>
        <v>0.881</v>
      </c>
    </row>
    <row r="34" spans="2:26" ht="12.75">
      <c r="B34">
        <v>32</v>
      </c>
      <c r="C34">
        <v>150</v>
      </c>
      <c r="D34" s="6">
        <f t="shared" si="0"/>
        <v>0.15</v>
      </c>
      <c r="E34">
        <v>0.038</v>
      </c>
      <c r="F34" s="6">
        <v>1</v>
      </c>
      <c r="G34" s="8">
        <f aca="true" t="shared" si="6" ref="G34:G97">E34-$T$28</f>
        <v>0.03766666666666667</v>
      </c>
      <c r="H34" s="8">
        <v>0.014</v>
      </c>
      <c r="I34" s="7">
        <f aca="true" t="shared" si="7" ref="I34:I97">G34/$T$13</f>
        <v>3.25298397522624</v>
      </c>
      <c r="J34" s="7">
        <f t="shared" si="3"/>
        <v>0.00325298397522624</v>
      </c>
      <c r="K34" s="7">
        <f aca="true" t="shared" si="8" ref="K34:K97">J34*5/2*10/1*F34</f>
        <v>0.081324599380656</v>
      </c>
      <c r="L34" s="9">
        <f aca="true" t="shared" si="9" ref="L34:L97">K34/D34</f>
        <v>0.54216399587104</v>
      </c>
      <c r="R34" t="s">
        <v>18</v>
      </c>
      <c r="S34" s="5">
        <v>0.012</v>
      </c>
      <c r="W34">
        <v>100</v>
      </c>
      <c r="X34">
        <f>0.998-X24</f>
        <v>0.997</v>
      </c>
      <c r="Z34">
        <f>1/AVERAGE(Z27:Z32)</f>
        <v>0.011285894593420132</v>
      </c>
    </row>
    <row r="35" spans="2:19" ht="12.75">
      <c r="B35">
        <v>33</v>
      </c>
      <c r="C35">
        <v>150</v>
      </c>
      <c r="D35" s="6">
        <f t="shared" si="0"/>
        <v>0.15</v>
      </c>
      <c r="E35">
        <v>0.041</v>
      </c>
      <c r="F35" s="6">
        <v>1</v>
      </c>
      <c r="G35" s="8">
        <f t="shared" si="6"/>
        <v>0.04066666666666667</v>
      </c>
      <c r="H35" s="8">
        <v>0.014</v>
      </c>
      <c r="I35" s="7">
        <f t="shared" si="7"/>
        <v>3.512071194492047</v>
      </c>
      <c r="J35" s="7">
        <f t="shared" si="3"/>
        <v>0.0035120711944920473</v>
      </c>
      <c r="K35" s="7">
        <f t="shared" si="8"/>
        <v>0.08780177986230119</v>
      </c>
      <c r="L35" s="9">
        <f t="shared" si="9"/>
        <v>0.5853451990820079</v>
      </c>
      <c r="R35" t="s">
        <v>19</v>
      </c>
      <c r="S35" s="5">
        <v>0.016</v>
      </c>
    </row>
    <row r="36" spans="2:12" ht="12.75">
      <c r="B36">
        <v>34</v>
      </c>
      <c r="C36">
        <v>150</v>
      </c>
      <c r="D36" s="6">
        <f t="shared" si="0"/>
        <v>0.15</v>
      </c>
      <c r="E36">
        <v>0.053</v>
      </c>
      <c r="F36" s="6">
        <v>1</v>
      </c>
      <c r="G36" s="8">
        <f t="shared" si="6"/>
        <v>0.05266666666666667</v>
      </c>
      <c r="H36" s="8">
        <v>0.014</v>
      </c>
      <c r="I36" s="7">
        <f t="shared" si="7"/>
        <v>4.548420071555274</v>
      </c>
      <c r="J36" s="7">
        <f t="shared" si="3"/>
        <v>0.004548420071555274</v>
      </c>
      <c r="K36" s="7">
        <f t="shared" si="8"/>
        <v>0.11371050178888184</v>
      </c>
      <c r="L36" s="9">
        <f t="shared" si="9"/>
        <v>0.758070011925879</v>
      </c>
    </row>
    <row r="37" spans="2:12" ht="12.75">
      <c r="B37">
        <v>35</v>
      </c>
      <c r="C37">
        <v>150</v>
      </c>
      <c r="D37" s="6">
        <f t="shared" si="0"/>
        <v>0.15</v>
      </c>
      <c r="E37">
        <v>0.046</v>
      </c>
      <c r="F37" s="6">
        <v>1</v>
      </c>
      <c r="G37" s="8">
        <f t="shared" si="6"/>
        <v>0.04566666666666667</v>
      </c>
      <c r="H37" s="8">
        <v>0.014</v>
      </c>
      <c r="I37" s="7">
        <f t="shared" si="7"/>
        <v>3.943883226601725</v>
      </c>
      <c r="J37" s="7">
        <f t="shared" si="3"/>
        <v>0.003943883226601725</v>
      </c>
      <c r="K37" s="7">
        <f t="shared" si="8"/>
        <v>0.09859708066504312</v>
      </c>
      <c r="L37" s="9">
        <f t="shared" si="9"/>
        <v>0.6573138711002875</v>
      </c>
    </row>
    <row r="38" spans="2:12" ht="12.75">
      <c r="B38">
        <v>36</v>
      </c>
      <c r="C38">
        <v>150</v>
      </c>
      <c r="D38" s="6">
        <f t="shared" si="0"/>
        <v>0.15</v>
      </c>
      <c r="E38">
        <v>0.036</v>
      </c>
      <c r="F38" s="6">
        <v>1</v>
      </c>
      <c r="G38" s="8">
        <f t="shared" si="6"/>
        <v>0.035666666666666666</v>
      </c>
      <c r="H38" s="8">
        <v>0.014</v>
      </c>
      <c r="I38" s="7">
        <f t="shared" si="7"/>
        <v>3.0802591623823687</v>
      </c>
      <c r="J38" s="7">
        <f t="shared" si="3"/>
        <v>0.003080259162382369</v>
      </c>
      <c r="K38" s="7">
        <f t="shared" si="8"/>
        <v>0.07700647905955924</v>
      </c>
      <c r="L38" s="9">
        <f t="shared" si="9"/>
        <v>0.5133765270637283</v>
      </c>
    </row>
    <row r="39" spans="1:12" ht="12.75">
      <c r="A39" t="s">
        <v>3</v>
      </c>
      <c r="B39">
        <v>37</v>
      </c>
      <c r="C39">
        <v>150</v>
      </c>
      <c r="D39" s="6">
        <f t="shared" si="0"/>
        <v>0.15</v>
      </c>
      <c r="E39">
        <v>0.028</v>
      </c>
      <c r="F39" s="6">
        <v>1</v>
      </c>
      <c r="G39" s="8">
        <f t="shared" si="6"/>
        <v>0.027666666666666666</v>
      </c>
      <c r="H39" s="8">
        <v>0.014</v>
      </c>
      <c r="I39" s="7">
        <f t="shared" si="7"/>
        <v>2.3893599110068844</v>
      </c>
      <c r="J39" s="7">
        <f t="shared" si="3"/>
        <v>0.0023893599110068843</v>
      </c>
      <c r="K39" s="7">
        <f t="shared" si="8"/>
        <v>0.05973399777517211</v>
      </c>
      <c r="L39" s="9">
        <f t="shared" si="9"/>
        <v>0.39822665183448075</v>
      </c>
    </row>
    <row r="40" spans="2:12" ht="12.75">
      <c r="B40">
        <v>38</v>
      </c>
      <c r="C40">
        <v>150</v>
      </c>
      <c r="D40" s="6">
        <f t="shared" si="0"/>
        <v>0.15</v>
      </c>
      <c r="E40">
        <v>0.026</v>
      </c>
      <c r="F40" s="6">
        <v>1</v>
      </c>
      <c r="G40" s="8">
        <f t="shared" si="6"/>
        <v>0.025666666666666664</v>
      </c>
      <c r="H40" s="8">
        <v>0.014</v>
      </c>
      <c r="I40" s="7">
        <f t="shared" si="7"/>
        <v>2.216635098163013</v>
      </c>
      <c r="J40" s="7">
        <f t="shared" si="3"/>
        <v>0.002216635098163013</v>
      </c>
      <c r="K40" s="7">
        <f t="shared" si="8"/>
        <v>0.055415877454075335</v>
      </c>
      <c r="L40" s="9">
        <f t="shared" si="9"/>
        <v>0.36943918302716894</v>
      </c>
    </row>
    <row r="41" spans="2:12" ht="12.75">
      <c r="B41">
        <v>39</v>
      </c>
      <c r="C41">
        <v>150</v>
      </c>
      <c r="D41" s="6">
        <f t="shared" si="0"/>
        <v>0.15</v>
      </c>
      <c r="E41">
        <v>0.025</v>
      </c>
      <c r="F41" s="6">
        <v>1</v>
      </c>
      <c r="G41" s="8">
        <f t="shared" si="6"/>
        <v>0.024666666666666667</v>
      </c>
      <c r="H41" s="8">
        <v>0.014</v>
      </c>
      <c r="I41" s="7">
        <f t="shared" si="7"/>
        <v>2.1302726917410775</v>
      </c>
      <c r="J41" s="7">
        <f t="shared" si="3"/>
        <v>0.0021302726917410775</v>
      </c>
      <c r="K41" s="7">
        <f t="shared" si="8"/>
        <v>0.05325681729352694</v>
      </c>
      <c r="L41" s="9">
        <f t="shared" si="9"/>
        <v>0.35504544862351295</v>
      </c>
    </row>
    <row r="42" spans="2:12" ht="12.75">
      <c r="B42">
        <v>40</v>
      </c>
      <c r="C42">
        <v>150</v>
      </c>
      <c r="D42" s="6">
        <f t="shared" si="0"/>
        <v>0.15</v>
      </c>
      <c r="E42">
        <v>0.049</v>
      </c>
      <c r="F42" s="6">
        <v>1</v>
      </c>
      <c r="G42" s="8">
        <f t="shared" si="6"/>
        <v>0.04866666666666667</v>
      </c>
      <c r="H42" s="8">
        <v>0.014</v>
      </c>
      <c r="I42" s="7">
        <f t="shared" si="7"/>
        <v>4.202970445867532</v>
      </c>
      <c r="J42" s="7">
        <f t="shared" si="3"/>
        <v>0.004202970445867532</v>
      </c>
      <c r="K42" s="7">
        <f t="shared" si="8"/>
        <v>0.10507426114668829</v>
      </c>
      <c r="L42" s="9">
        <f t="shared" si="9"/>
        <v>0.7004950743112552</v>
      </c>
    </row>
    <row r="43" spans="2:12" ht="12.75">
      <c r="B43">
        <v>41</v>
      </c>
      <c r="C43">
        <v>150</v>
      </c>
      <c r="D43" s="6">
        <f t="shared" si="0"/>
        <v>0.15</v>
      </c>
      <c r="E43">
        <v>0.037</v>
      </c>
      <c r="F43" s="6">
        <v>1</v>
      </c>
      <c r="G43" s="8">
        <f t="shared" si="6"/>
        <v>0.03666666666666667</v>
      </c>
      <c r="H43" s="8">
        <v>0.014</v>
      </c>
      <c r="I43" s="7">
        <f t="shared" si="7"/>
        <v>3.1666215688043047</v>
      </c>
      <c r="J43" s="7">
        <f t="shared" si="3"/>
        <v>0.0031666215688043045</v>
      </c>
      <c r="K43" s="7">
        <f t="shared" si="8"/>
        <v>0.0791655392201076</v>
      </c>
      <c r="L43" s="9">
        <f t="shared" si="9"/>
        <v>0.527770261467384</v>
      </c>
    </row>
    <row r="44" spans="2:12" ht="12.75">
      <c r="B44">
        <v>42</v>
      </c>
      <c r="C44">
        <v>150</v>
      </c>
      <c r="D44" s="6">
        <f t="shared" si="0"/>
        <v>0.15</v>
      </c>
      <c r="E44">
        <v>0.03</v>
      </c>
      <c r="F44" s="6">
        <v>1</v>
      </c>
      <c r="G44" s="8">
        <f t="shared" si="6"/>
        <v>0.029666666666666664</v>
      </c>
      <c r="H44" s="8">
        <v>0.014</v>
      </c>
      <c r="I44" s="7">
        <f t="shared" si="7"/>
        <v>2.5620847238507554</v>
      </c>
      <c r="J44" s="7">
        <f t="shared" si="3"/>
        <v>0.0025620847238507554</v>
      </c>
      <c r="K44" s="7">
        <f t="shared" si="8"/>
        <v>0.06405211809626889</v>
      </c>
      <c r="L44" s="9">
        <f t="shared" si="9"/>
        <v>0.4270141206417926</v>
      </c>
    </row>
    <row r="45" spans="2:12" ht="12.75">
      <c r="B45">
        <v>43</v>
      </c>
      <c r="C45">
        <v>150</v>
      </c>
      <c r="D45" s="6">
        <f t="shared" si="0"/>
        <v>0.15</v>
      </c>
      <c r="E45">
        <v>0.033</v>
      </c>
      <c r="F45" s="6">
        <v>1</v>
      </c>
      <c r="G45" s="8">
        <f t="shared" si="6"/>
        <v>0.03266666666666667</v>
      </c>
      <c r="H45" s="8">
        <v>0.014</v>
      </c>
      <c r="I45" s="7">
        <f t="shared" si="7"/>
        <v>2.8211719431165623</v>
      </c>
      <c r="J45" s="7">
        <f t="shared" si="3"/>
        <v>0.002821171943116562</v>
      </c>
      <c r="K45" s="7">
        <f t="shared" si="8"/>
        <v>0.07052929857791405</v>
      </c>
      <c r="L45" s="9">
        <f t="shared" si="9"/>
        <v>0.47019532385276036</v>
      </c>
    </row>
    <row r="46" spans="2:12" ht="12.75">
      <c r="B46">
        <v>44</v>
      </c>
      <c r="C46">
        <v>150</v>
      </c>
      <c r="D46" s="6">
        <f t="shared" si="0"/>
        <v>0.15</v>
      </c>
      <c r="E46">
        <v>0.023</v>
      </c>
      <c r="F46" s="6">
        <v>1</v>
      </c>
      <c r="G46" s="8">
        <f t="shared" si="6"/>
        <v>0.022666666666666665</v>
      </c>
      <c r="H46" s="8">
        <v>0.014</v>
      </c>
      <c r="I46" s="7">
        <f t="shared" si="7"/>
        <v>1.9575478788972063</v>
      </c>
      <c r="J46" s="7">
        <f t="shared" si="3"/>
        <v>0.0019575478788972063</v>
      </c>
      <c r="K46" s="7">
        <f t="shared" si="8"/>
        <v>0.048938696972430154</v>
      </c>
      <c r="L46" s="9">
        <f t="shared" si="9"/>
        <v>0.326257979816201</v>
      </c>
    </row>
    <row r="47" spans="2:12" ht="12.75">
      <c r="B47">
        <v>45</v>
      </c>
      <c r="C47">
        <v>150</v>
      </c>
      <c r="D47" s="6">
        <f t="shared" si="0"/>
        <v>0.15</v>
      </c>
      <c r="E47">
        <v>0.024</v>
      </c>
      <c r="F47" s="6">
        <v>1</v>
      </c>
      <c r="G47" s="8">
        <f t="shared" si="6"/>
        <v>0.023666666666666666</v>
      </c>
      <c r="H47" s="8">
        <v>0.014</v>
      </c>
      <c r="I47" s="7">
        <f t="shared" si="7"/>
        <v>2.043910285319142</v>
      </c>
      <c r="J47" s="7">
        <f t="shared" si="3"/>
        <v>0.002043910285319142</v>
      </c>
      <c r="K47" s="7">
        <f t="shared" si="8"/>
        <v>0.05109775713297855</v>
      </c>
      <c r="L47" s="9">
        <f t="shared" si="9"/>
        <v>0.340651714219857</v>
      </c>
    </row>
    <row r="48" spans="2:12" ht="12.75">
      <c r="B48">
        <v>46</v>
      </c>
      <c r="C48">
        <v>150</v>
      </c>
      <c r="D48" s="6">
        <f t="shared" si="0"/>
        <v>0.15</v>
      </c>
      <c r="E48">
        <v>0.03</v>
      </c>
      <c r="F48" s="6">
        <v>1</v>
      </c>
      <c r="G48" s="8">
        <f t="shared" si="6"/>
        <v>0.029666666666666664</v>
      </c>
      <c r="H48" s="8">
        <v>0.014</v>
      </c>
      <c r="I48" s="7">
        <f t="shared" si="7"/>
        <v>2.5620847238507554</v>
      </c>
      <c r="J48" s="7">
        <f t="shared" si="3"/>
        <v>0.0025620847238507554</v>
      </c>
      <c r="K48" s="7">
        <f t="shared" si="8"/>
        <v>0.06405211809626889</v>
      </c>
      <c r="L48" s="9">
        <f t="shared" si="9"/>
        <v>0.4270141206417926</v>
      </c>
    </row>
    <row r="49" spans="2:12" ht="12.75">
      <c r="B49">
        <v>47</v>
      </c>
      <c r="C49">
        <v>150</v>
      </c>
      <c r="D49" s="6">
        <f t="shared" si="0"/>
        <v>0.15</v>
      </c>
      <c r="E49">
        <v>0.033</v>
      </c>
      <c r="F49" s="6">
        <v>1</v>
      </c>
      <c r="G49" s="8">
        <f t="shared" si="6"/>
        <v>0.03266666666666667</v>
      </c>
      <c r="H49" s="8">
        <v>0.014</v>
      </c>
      <c r="I49" s="7">
        <f t="shared" si="7"/>
        <v>2.8211719431165623</v>
      </c>
      <c r="J49" s="7">
        <f t="shared" si="3"/>
        <v>0.002821171943116562</v>
      </c>
      <c r="K49" s="7">
        <f t="shared" si="8"/>
        <v>0.07052929857791405</v>
      </c>
      <c r="L49" s="9">
        <f t="shared" si="9"/>
        <v>0.47019532385276036</v>
      </c>
    </row>
    <row r="50" spans="2:12" ht="12.75">
      <c r="B50">
        <v>48</v>
      </c>
      <c r="C50">
        <v>150</v>
      </c>
      <c r="D50" s="6">
        <f t="shared" si="0"/>
        <v>0.15</v>
      </c>
      <c r="E50">
        <v>0.029</v>
      </c>
      <c r="F50" s="6">
        <v>1</v>
      </c>
      <c r="G50" s="8">
        <f t="shared" si="6"/>
        <v>0.028666666666666667</v>
      </c>
      <c r="H50" s="8">
        <v>0.014</v>
      </c>
      <c r="I50" s="7">
        <f t="shared" si="7"/>
        <v>2.47572231742882</v>
      </c>
      <c r="J50" s="7">
        <f t="shared" si="3"/>
        <v>0.00247572231742882</v>
      </c>
      <c r="K50" s="7">
        <f t="shared" si="8"/>
        <v>0.06189305793572049</v>
      </c>
      <c r="L50" s="9">
        <f t="shared" si="9"/>
        <v>0.4126203862381366</v>
      </c>
    </row>
    <row r="51" spans="1:12" ht="12.75">
      <c r="A51" t="s">
        <v>4</v>
      </c>
      <c r="B51">
        <v>49</v>
      </c>
      <c r="C51">
        <v>100</v>
      </c>
      <c r="D51" s="6">
        <f t="shared" si="0"/>
        <v>0.1</v>
      </c>
      <c r="E51">
        <v>0.019</v>
      </c>
      <c r="F51" s="6">
        <v>1</v>
      </c>
      <c r="G51" s="8">
        <f t="shared" si="6"/>
        <v>0.018666666666666665</v>
      </c>
      <c r="H51" s="8">
        <v>0.014</v>
      </c>
      <c r="I51" s="7">
        <f t="shared" si="7"/>
        <v>1.6120982532094639</v>
      </c>
      <c r="J51" s="7">
        <f t="shared" si="3"/>
        <v>0.001612098253209464</v>
      </c>
      <c r="K51" s="7">
        <f t="shared" si="8"/>
        <v>0.040302456330236595</v>
      </c>
      <c r="L51" s="9">
        <f t="shared" si="9"/>
        <v>0.4030245633023659</v>
      </c>
    </row>
    <row r="52" spans="2:12" ht="12.75">
      <c r="B52">
        <v>50</v>
      </c>
      <c r="C52">
        <v>200</v>
      </c>
      <c r="D52" s="6">
        <f t="shared" si="0"/>
        <v>0.2</v>
      </c>
      <c r="E52">
        <v>0.037</v>
      </c>
      <c r="F52" s="6">
        <v>1</v>
      </c>
      <c r="G52" s="8">
        <f t="shared" si="6"/>
        <v>0.03666666666666667</v>
      </c>
      <c r="H52" s="8">
        <v>0.014</v>
      </c>
      <c r="I52" s="7">
        <f t="shared" si="7"/>
        <v>3.1666215688043047</v>
      </c>
      <c r="J52" s="7">
        <f t="shared" si="3"/>
        <v>0.0031666215688043045</v>
      </c>
      <c r="K52" s="7">
        <f t="shared" si="8"/>
        <v>0.0791655392201076</v>
      </c>
      <c r="L52" s="9">
        <f t="shared" si="9"/>
        <v>0.39582769610053803</v>
      </c>
    </row>
    <row r="53" spans="2:12" ht="12.75">
      <c r="B53">
        <v>51</v>
      </c>
      <c r="C53">
        <v>200</v>
      </c>
      <c r="D53" s="6">
        <f t="shared" si="0"/>
        <v>0.2</v>
      </c>
      <c r="E53">
        <v>0.041</v>
      </c>
      <c r="F53" s="6">
        <v>1</v>
      </c>
      <c r="G53" s="8">
        <f t="shared" si="6"/>
        <v>0.04066666666666667</v>
      </c>
      <c r="H53" s="8">
        <v>0.014</v>
      </c>
      <c r="I53" s="7">
        <f t="shared" si="7"/>
        <v>3.512071194492047</v>
      </c>
      <c r="J53" s="7">
        <f t="shared" si="3"/>
        <v>0.0035120711944920473</v>
      </c>
      <c r="K53" s="7">
        <f t="shared" si="8"/>
        <v>0.08780177986230119</v>
      </c>
      <c r="L53" s="9">
        <f t="shared" si="9"/>
        <v>0.4390088993115059</v>
      </c>
    </row>
    <row r="54" spans="2:12" ht="12.75">
      <c r="B54">
        <v>52</v>
      </c>
      <c r="C54">
        <v>200</v>
      </c>
      <c r="D54" s="6">
        <f t="shared" si="0"/>
        <v>0.2</v>
      </c>
      <c r="E54">
        <v>0.043</v>
      </c>
      <c r="F54" s="6">
        <v>1</v>
      </c>
      <c r="G54" s="8">
        <f t="shared" si="6"/>
        <v>0.042666666666666665</v>
      </c>
      <c r="H54" s="8">
        <v>0.014</v>
      </c>
      <c r="I54" s="7">
        <f t="shared" si="7"/>
        <v>3.6847960073359176</v>
      </c>
      <c r="J54" s="7">
        <f t="shared" si="3"/>
        <v>0.0036847960073359176</v>
      </c>
      <c r="K54" s="7">
        <f t="shared" si="8"/>
        <v>0.09211990018339794</v>
      </c>
      <c r="L54" s="9">
        <f t="shared" si="9"/>
        <v>0.4605995009169897</v>
      </c>
    </row>
    <row r="55" spans="2:12" ht="12.75">
      <c r="B55">
        <v>53</v>
      </c>
      <c r="C55">
        <v>100</v>
      </c>
      <c r="D55" s="6">
        <f t="shared" si="0"/>
        <v>0.1</v>
      </c>
      <c r="E55">
        <v>0.02</v>
      </c>
      <c r="F55" s="6">
        <v>1</v>
      </c>
      <c r="G55" s="8">
        <f t="shared" si="6"/>
        <v>0.019666666666666666</v>
      </c>
      <c r="H55" s="8">
        <v>0.014</v>
      </c>
      <c r="I55" s="7">
        <f t="shared" si="7"/>
        <v>1.6984606596313996</v>
      </c>
      <c r="J55" s="7">
        <f t="shared" si="3"/>
        <v>0.0016984606596313996</v>
      </c>
      <c r="K55" s="7">
        <f t="shared" si="8"/>
        <v>0.042461516490784994</v>
      </c>
      <c r="L55" s="9">
        <f t="shared" si="9"/>
        <v>0.4246151649078499</v>
      </c>
    </row>
    <row r="56" spans="2:12" ht="12.75">
      <c r="B56">
        <v>54</v>
      </c>
      <c r="C56">
        <v>200</v>
      </c>
      <c r="D56" s="6">
        <f t="shared" si="0"/>
        <v>0.2</v>
      </c>
      <c r="E56">
        <v>0.034</v>
      </c>
      <c r="F56" s="6">
        <v>1</v>
      </c>
      <c r="G56" s="8">
        <f t="shared" si="6"/>
        <v>0.03366666666666667</v>
      </c>
      <c r="H56" s="8">
        <v>0.014</v>
      </c>
      <c r="I56" s="7">
        <f t="shared" si="7"/>
        <v>2.907534349538498</v>
      </c>
      <c r="J56" s="7">
        <f t="shared" si="3"/>
        <v>0.0029075343495384982</v>
      </c>
      <c r="K56" s="7">
        <f t="shared" si="8"/>
        <v>0.07268835873846245</v>
      </c>
      <c r="L56" s="9">
        <f t="shared" si="9"/>
        <v>0.3634417936923122</v>
      </c>
    </row>
    <row r="57" spans="2:12" ht="12.75">
      <c r="B57">
        <v>55</v>
      </c>
      <c r="C57">
        <v>200</v>
      </c>
      <c r="D57" s="6">
        <f t="shared" si="0"/>
        <v>0.2</v>
      </c>
      <c r="E57">
        <v>0.03</v>
      </c>
      <c r="F57" s="6">
        <v>1</v>
      </c>
      <c r="G57" s="8">
        <f t="shared" si="6"/>
        <v>0.029666666666666664</v>
      </c>
      <c r="H57" s="8">
        <v>0.014</v>
      </c>
      <c r="I57" s="7">
        <f t="shared" si="7"/>
        <v>2.5620847238507554</v>
      </c>
      <c r="J57" s="7">
        <f t="shared" si="3"/>
        <v>0.0025620847238507554</v>
      </c>
      <c r="K57" s="7">
        <f t="shared" si="8"/>
        <v>0.06405211809626889</v>
      </c>
      <c r="L57" s="9">
        <f t="shared" si="9"/>
        <v>0.3202605904813444</v>
      </c>
    </row>
    <row r="58" spans="2:12" ht="12.75">
      <c r="B58">
        <v>56</v>
      </c>
      <c r="C58">
        <v>200</v>
      </c>
      <c r="D58" s="6">
        <f t="shared" si="0"/>
        <v>0.2</v>
      </c>
      <c r="E58">
        <v>0.043</v>
      </c>
      <c r="F58" s="6">
        <v>1</v>
      </c>
      <c r="G58" s="8">
        <f t="shared" si="6"/>
        <v>0.042666666666666665</v>
      </c>
      <c r="H58" s="8">
        <v>0.014</v>
      </c>
      <c r="I58" s="7">
        <f t="shared" si="7"/>
        <v>3.6847960073359176</v>
      </c>
      <c r="J58" s="7">
        <f t="shared" si="3"/>
        <v>0.0036847960073359176</v>
      </c>
      <c r="K58" s="7">
        <f t="shared" si="8"/>
        <v>0.09211990018339794</v>
      </c>
      <c r="L58" s="9">
        <f t="shared" si="9"/>
        <v>0.4605995009169897</v>
      </c>
    </row>
    <row r="59" spans="2:12" ht="12.75">
      <c r="B59">
        <v>57</v>
      </c>
      <c r="C59">
        <v>200</v>
      </c>
      <c r="D59" s="6">
        <f t="shared" si="0"/>
        <v>0.2</v>
      </c>
      <c r="E59">
        <v>0.046</v>
      </c>
      <c r="F59" s="6">
        <v>1</v>
      </c>
      <c r="G59" s="8">
        <f t="shared" si="6"/>
        <v>0.04566666666666667</v>
      </c>
      <c r="H59" s="8">
        <v>0.014</v>
      </c>
      <c r="I59" s="7">
        <f t="shared" si="7"/>
        <v>3.943883226601725</v>
      </c>
      <c r="J59" s="7">
        <f t="shared" si="3"/>
        <v>0.003943883226601725</v>
      </c>
      <c r="K59" s="7">
        <f t="shared" si="8"/>
        <v>0.09859708066504312</v>
      </c>
      <c r="L59" s="9">
        <f t="shared" si="9"/>
        <v>0.49298540332521557</v>
      </c>
    </row>
    <row r="60" spans="2:12" ht="12.75">
      <c r="B60">
        <v>58</v>
      </c>
      <c r="C60">
        <v>200</v>
      </c>
      <c r="D60" s="6">
        <f t="shared" si="0"/>
        <v>0.2</v>
      </c>
      <c r="E60">
        <v>0.061</v>
      </c>
      <c r="F60" s="6">
        <v>1</v>
      </c>
      <c r="G60" s="8">
        <f t="shared" si="6"/>
        <v>0.06066666666666667</v>
      </c>
      <c r="H60" s="8">
        <v>0.014</v>
      </c>
      <c r="I60" s="7">
        <f t="shared" si="7"/>
        <v>5.239319322930759</v>
      </c>
      <c r="J60" s="7">
        <f t="shared" si="3"/>
        <v>0.005239319322930759</v>
      </c>
      <c r="K60" s="7">
        <f t="shared" si="8"/>
        <v>0.13098298307326897</v>
      </c>
      <c r="L60" s="9">
        <f t="shared" si="9"/>
        <v>0.6549149153663448</v>
      </c>
    </row>
    <row r="61" spans="2:12" ht="12.75">
      <c r="B61">
        <v>59</v>
      </c>
      <c r="C61">
        <v>200</v>
      </c>
      <c r="D61" s="6">
        <f t="shared" si="0"/>
        <v>0.2</v>
      </c>
      <c r="E61">
        <v>0.051</v>
      </c>
      <c r="F61" s="6">
        <v>1</v>
      </c>
      <c r="G61" s="8">
        <f t="shared" si="6"/>
        <v>0.050666666666666665</v>
      </c>
      <c r="H61" s="8">
        <v>0.014</v>
      </c>
      <c r="I61" s="7">
        <f t="shared" si="7"/>
        <v>4.375695258711403</v>
      </c>
      <c r="J61" s="7">
        <f t="shared" si="3"/>
        <v>0.004375695258711403</v>
      </c>
      <c r="K61" s="7">
        <f t="shared" si="8"/>
        <v>0.10939238146778507</v>
      </c>
      <c r="L61" s="9">
        <f t="shared" si="9"/>
        <v>0.5469619073389254</v>
      </c>
    </row>
    <row r="62" spans="2:12" ht="12.75">
      <c r="B62">
        <v>60</v>
      </c>
      <c r="C62">
        <v>200</v>
      </c>
      <c r="D62" s="6">
        <f t="shared" si="0"/>
        <v>0.2</v>
      </c>
      <c r="E62">
        <v>0.048</v>
      </c>
      <c r="F62" s="6">
        <v>1</v>
      </c>
      <c r="G62" s="8">
        <f t="shared" si="6"/>
        <v>0.04766666666666667</v>
      </c>
      <c r="H62" s="8">
        <v>0.014</v>
      </c>
      <c r="I62" s="7">
        <f t="shared" si="7"/>
        <v>4.116608039445596</v>
      </c>
      <c r="J62" s="7">
        <f t="shared" si="3"/>
        <v>0.004116608039445597</v>
      </c>
      <c r="K62" s="7">
        <f t="shared" si="8"/>
        <v>0.10291520098613992</v>
      </c>
      <c r="L62" s="9">
        <f t="shared" si="9"/>
        <v>0.5145760049306995</v>
      </c>
    </row>
    <row r="63" spans="1:12" ht="12.75">
      <c r="A63" t="s">
        <v>5</v>
      </c>
      <c r="B63">
        <v>61</v>
      </c>
      <c r="C63">
        <v>200</v>
      </c>
      <c r="D63" s="6">
        <f t="shared" si="0"/>
        <v>0.2</v>
      </c>
      <c r="E63">
        <v>0.029</v>
      </c>
      <c r="F63" s="6">
        <v>1</v>
      </c>
      <c r="G63" s="8">
        <f t="shared" si="6"/>
        <v>0.028666666666666667</v>
      </c>
      <c r="H63" s="8">
        <v>0.014</v>
      </c>
      <c r="I63" s="7">
        <f t="shared" si="7"/>
        <v>2.47572231742882</v>
      </c>
      <c r="J63" s="7">
        <f t="shared" si="3"/>
        <v>0.00247572231742882</v>
      </c>
      <c r="K63" s="7">
        <f t="shared" si="8"/>
        <v>0.06189305793572049</v>
      </c>
      <c r="L63" s="9">
        <f t="shared" si="9"/>
        <v>0.30946528967860243</v>
      </c>
    </row>
    <row r="64" spans="2:12" ht="12.75">
      <c r="B64">
        <v>62</v>
      </c>
      <c r="C64">
        <v>200</v>
      </c>
      <c r="D64" s="6">
        <f t="shared" si="0"/>
        <v>0.2</v>
      </c>
      <c r="E64">
        <v>0.032</v>
      </c>
      <c r="F64" s="6">
        <v>1</v>
      </c>
      <c r="G64" s="8">
        <f t="shared" si="6"/>
        <v>0.03166666666666667</v>
      </c>
      <c r="H64" s="8">
        <v>0.014</v>
      </c>
      <c r="I64" s="7">
        <f t="shared" si="7"/>
        <v>2.734809536694627</v>
      </c>
      <c r="J64" s="7">
        <f t="shared" si="3"/>
        <v>0.002734809536694627</v>
      </c>
      <c r="K64" s="7">
        <f t="shared" si="8"/>
        <v>0.06837023841736568</v>
      </c>
      <c r="L64" s="9">
        <f t="shared" si="9"/>
        <v>0.3418511920868284</v>
      </c>
    </row>
    <row r="65" spans="2:12" ht="12.75">
      <c r="B65">
        <v>63</v>
      </c>
      <c r="C65">
        <v>200</v>
      </c>
      <c r="D65" s="6">
        <f t="shared" si="0"/>
        <v>0.2</v>
      </c>
      <c r="E65">
        <v>0.028</v>
      </c>
      <c r="F65" s="6">
        <v>1</v>
      </c>
      <c r="G65" s="8">
        <f t="shared" si="6"/>
        <v>0.027666666666666666</v>
      </c>
      <c r="H65" s="8">
        <v>0.014</v>
      </c>
      <c r="I65" s="7">
        <f t="shared" si="7"/>
        <v>2.3893599110068844</v>
      </c>
      <c r="J65" s="7">
        <f t="shared" si="3"/>
        <v>0.0023893599110068843</v>
      </c>
      <c r="K65" s="7">
        <f t="shared" si="8"/>
        <v>0.05973399777517211</v>
      </c>
      <c r="L65" s="9">
        <f t="shared" si="9"/>
        <v>0.29866998887586055</v>
      </c>
    </row>
    <row r="66" spans="2:12" ht="12.75">
      <c r="B66">
        <v>64</v>
      </c>
      <c r="C66">
        <v>200</v>
      </c>
      <c r="D66" s="6">
        <f t="shared" si="0"/>
        <v>0.2</v>
      </c>
      <c r="E66">
        <v>0.036</v>
      </c>
      <c r="F66" s="6">
        <v>1</v>
      </c>
      <c r="G66" s="8">
        <f t="shared" si="6"/>
        <v>0.035666666666666666</v>
      </c>
      <c r="H66" s="8">
        <v>0.014</v>
      </c>
      <c r="I66" s="7">
        <f t="shared" si="7"/>
        <v>3.0802591623823687</v>
      </c>
      <c r="J66" s="7">
        <f t="shared" si="3"/>
        <v>0.003080259162382369</v>
      </c>
      <c r="K66" s="7">
        <f t="shared" si="8"/>
        <v>0.07700647905955924</v>
      </c>
      <c r="L66" s="9">
        <f t="shared" si="9"/>
        <v>0.38503239529779615</v>
      </c>
    </row>
    <row r="67" spans="2:12" ht="12.75">
      <c r="B67">
        <v>65</v>
      </c>
      <c r="C67">
        <v>200</v>
      </c>
      <c r="D67" s="6">
        <f aca="true" t="shared" si="10" ref="D67:D130">C67/1000</f>
        <v>0.2</v>
      </c>
      <c r="E67">
        <v>0.043</v>
      </c>
      <c r="F67" s="6">
        <v>1</v>
      </c>
      <c r="G67" s="8">
        <f t="shared" si="6"/>
        <v>0.042666666666666665</v>
      </c>
      <c r="H67" s="8">
        <v>0.014</v>
      </c>
      <c r="I67" s="7">
        <f t="shared" si="7"/>
        <v>3.6847960073359176</v>
      </c>
      <c r="J67" s="7">
        <f t="shared" si="3"/>
        <v>0.0036847960073359176</v>
      </c>
      <c r="K67" s="7">
        <f t="shared" si="8"/>
        <v>0.09211990018339794</v>
      </c>
      <c r="L67" s="9">
        <f t="shared" si="9"/>
        <v>0.4605995009169897</v>
      </c>
    </row>
    <row r="68" spans="2:12" ht="12.75">
      <c r="B68">
        <v>66</v>
      </c>
      <c r="C68">
        <v>200</v>
      </c>
      <c r="D68" s="6">
        <f t="shared" si="10"/>
        <v>0.2</v>
      </c>
      <c r="E68">
        <v>0.03</v>
      </c>
      <c r="F68" s="6">
        <v>1</v>
      </c>
      <c r="G68" s="8">
        <f t="shared" si="6"/>
        <v>0.029666666666666664</v>
      </c>
      <c r="H68" s="8">
        <v>0.014</v>
      </c>
      <c r="I68" s="7">
        <f t="shared" si="7"/>
        <v>2.5620847238507554</v>
      </c>
      <c r="J68" s="7">
        <f aca="true" t="shared" si="11" ref="J68:J131">I68*0.001</f>
        <v>0.0025620847238507554</v>
      </c>
      <c r="K68" s="7">
        <f t="shared" si="8"/>
        <v>0.06405211809626889</v>
      </c>
      <c r="L68" s="9">
        <f t="shared" si="9"/>
        <v>0.3202605904813444</v>
      </c>
    </row>
    <row r="69" spans="2:12" ht="12.75">
      <c r="B69">
        <v>67</v>
      </c>
      <c r="C69">
        <v>200</v>
      </c>
      <c r="D69" s="6">
        <f t="shared" si="10"/>
        <v>0.2</v>
      </c>
      <c r="E69">
        <v>0.042</v>
      </c>
      <c r="F69" s="6">
        <v>1</v>
      </c>
      <c r="G69" s="8">
        <f t="shared" si="6"/>
        <v>0.04166666666666667</v>
      </c>
      <c r="H69" s="8">
        <v>0.014</v>
      </c>
      <c r="I69" s="7">
        <f t="shared" si="7"/>
        <v>3.5984336009139826</v>
      </c>
      <c r="J69" s="7">
        <f t="shared" si="11"/>
        <v>0.0035984336009139825</v>
      </c>
      <c r="K69" s="7">
        <f t="shared" si="8"/>
        <v>0.08996084002284957</v>
      </c>
      <c r="L69" s="9">
        <f t="shared" si="9"/>
        <v>0.4498042001142478</v>
      </c>
    </row>
    <row r="70" spans="2:12" ht="12.75">
      <c r="B70">
        <v>68</v>
      </c>
      <c r="C70">
        <v>200</v>
      </c>
      <c r="D70" s="6">
        <f t="shared" si="10"/>
        <v>0.2</v>
      </c>
      <c r="E70">
        <v>0.03</v>
      </c>
      <c r="F70" s="6">
        <v>1</v>
      </c>
      <c r="G70" s="8">
        <f t="shared" si="6"/>
        <v>0.029666666666666664</v>
      </c>
      <c r="H70" s="8">
        <v>0.014</v>
      </c>
      <c r="I70" s="7">
        <f t="shared" si="7"/>
        <v>2.5620847238507554</v>
      </c>
      <c r="J70" s="7">
        <f t="shared" si="11"/>
        <v>0.0025620847238507554</v>
      </c>
      <c r="K70" s="7">
        <f t="shared" si="8"/>
        <v>0.06405211809626889</v>
      </c>
      <c r="L70" s="9">
        <f t="shared" si="9"/>
        <v>0.3202605904813444</v>
      </c>
    </row>
    <row r="71" spans="2:12" ht="12.75">
      <c r="B71">
        <v>69</v>
      </c>
      <c r="C71">
        <v>200</v>
      </c>
      <c r="D71" s="6">
        <f t="shared" si="10"/>
        <v>0.2</v>
      </c>
      <c r="E71">
        <v>0.042</v>
      </c>
      <c r="F71" s="6">
        <v>1</v>
      </c>
      <c r="G71" s="8">
        <f t="shared" si="6"/>
        <v>0.04166666666666667</v>
      </c>
      <c r="H71" s="8">
        <v>0.014</v>
      </c>
      <c r="I71" s="7">
        <f t="shared" si="7"/>
        <v>3.5984336009139826</v>
      </c>
      <c r="J71" s="7">
        <f t="shared" si="11"/>
        <v>0.0035984336009139825</v>
      </c>
      <c r="K71" s="7">
        <f t="shared" si="8"/>
        <v>0.08996084002284957</v>
      </c>
      <c r="L71" s="9">
        <f t="shared" si="9"/>
        <v>0.4498042001142478</v>
      </c>
    </row>
    <row r="72" spans="2:12" ht="12.75">
      <c r="B72">
        <v>70</v>
      </c>
      <c r="C72">
        <v>200</v>
      </c>
      <c r="D72" s="6">
        <f t="shared" si="10"/>
        <v>0.2</v>
      </c>
      <c r="E72">
        <v>0.046</v>
      </c>
      <c r="F72" s="6">
        <v>1</v>
      </c>
      <c r="G72" s="8">
        <f t="shared" si="6"/>
        <v>0.04566666666666667</v>
      </c>
      <c r="H72" s="8">
        <v>0.014</v>
      </c>
      <c r="I72" s="7">
        <f t="shared" si="7"/>
        <v>3.943883226601725</v>
      </c>
      <c r="J72" s="7">
        <f t="shared" si="11"/>
        <v>0.003943883226601725</v>
      </c>
      <c r="K72" s="7">
        <f t="shared" si="8"/>
        <v>0.09859708066504312</v>
      </c>
      <c r="L72" s="9">
        <f t="shared" si="9"/>
        <v>0.49298540332521557</v>
      </c>
    </row>
    <row r="73" spans="2:12" ht="12.75">
      <c r="B73">
        <v>71</v>
      </c>
      <c r="C73">
        <v>200</v>
      </c>
      <c r="D73" s="6">
        <f t="shared" si="10"/>
        <v>0.2</v>
      </c>
      <c r="E73">
        <v>0.048</v>
      </c>
      <c r="F73" s="6">
        <v>1</v>
      </c>
      <c r="G73" s="8">
        <f t="shared" si="6"/>
        <v>0.04766666666666667</v>
      </c>
      <c r="H73" s="8">
        <v>0.014</v>
      </c>
      <c r="I73" s="7">
        <f t="shared" si="7"/>
        <v>4.116608039445596</v>
      </c>
      <c r="J73" s="7">
        <f t="shared" si="11"/>
        <v>0.004116608039445597</v>
      </c>
      <c r="K73" s="7">
        <f t="shared" si="8"/>
        <v>0.10291520098613992</v>
      </c>
      <c r="L73" s="9">
        <f t="shared" si="9"/>
        <v>0.5145760049306995</v>
      </c>
    </row>
    <row r="74" spans="2:12" ht="12.75">
      <c r="B74">
        <v>72</v>
      </c>
      <c r="C74">
        <v>200</v>
      </c>
      <c r="D74" s="6">
        <f t="shared" si="10"/>
        <v>0.2</v>
      </c>
      <c r="E74">
        <v>0.044</v>
      </c>
      <c r="F74" s="6">
        <v>1</v>
      </c>
      <c r="G74" s="8">
        <f t="shared" si="6"/>
        <v>0.043666666666666666</v>
      </c>
      <c r="H74" s="8">
        <v>0.014</v>
      </c>
      <c r="I74" s="7">
        <f t="shared" si="7"/>
        <v>3.7711584137578535</v>
      </c>
      <c r="J74" s="7">
        <f t="shared" si="11"/>
        <v>0.0037711584137578536</v>
      </c>
      <c r="K74" s="7">
        <f t="shared" si="8"/>
        <v>0.09427896034394634</v>
      </c>
      <c r="L74" s="9">
        <f t="shared" si="9"/>
        <v>0.4713948017197317</v>
      </c>
    </row>
    <row r="75" spans="1:12" ht="12.75">
      <c r="A75" t="s">
        <v>6</v>
      </c>
      <c r="B75">
        <v>73</v>
      </c>
      <c r="C75">
        <v>100</v>
      </c>
      <c r="D75" s="6">
        <f t="shared" si="10"/>
        <v>0.1</v>
      </c>
      <c r="E75">
        <v>0.02</v>
      </c>
      <c r="F75" s="6">
        <v>1</v>
      </c>
      <c r="G75" s="8">
        <f t="shared" si="6"/>
        <v>0.019666666666666666</v>
      </c>
      <c r="H75" s="8">
        <v>0.014</v>
      </c>
      <c r="I75" s="7">
        <f t="shared" si="7"/>
        <v>1.6984606596313996</v>
      </c>
      <c r="J75" s="7">
        <f t="shared" si="11"/>
        <v>0.0016984606596313996</v>
      </c>
      <c r="K75" s="7">
        <f t="shared" si="8"/>
        <v>0.042461516490784994</v>
      </c>
      <c r="L75" s="9">
        <f t="shared" si="9"/>
        <v>0.4246151649078499</v>
      </c>
    </row>
    <row r="76" spans="2:12" ht="12.75">
      <c r="B76">
        <v>74</v>
      </c>
      <c r="C76">
        <v>100</v>
      </c>
      <c r="D76" s="6">
        <f t="shared" si="10"/>
        <v>0.1</v>
      </c>
      <c r="E76">
        <v>0.019</v>
      </c>
      <c r="F76" s="6">
        <v>1</v>
      </c>
      <c r="G76" s="8">
        <f t="shared" si="6"/>
        <v>0.018666666666666665</v>
      </c>
      <c r="H76" s="8">
        <v>0.014</v>
      </c>
      <c r="I76" s="7">
        <f t="shared" si="7"/>
        <v>1.6120982532094639</v>
      </c>
      <c r="J76" s="7">
        <f t="shared" si="11"/>
        <v>0.001612098253209464</v>
      </c>
      <c r="K76" s="7">
        <f t="shared" si="8"/>
        <v>0.040302456330236595</v>
      </c>
      <c r="L76" s="9">
        <f t="shared" si="9"/>
        <v>0.4030245633023659</v>
      </c>
    </row>
    <row r="77" spans="2:12" ht="12.75">
      <c r="B77">
        <v>75</v>
      </c>
      <c r="C77">
        <v>100</v>
      </c>
      <c r="D77" s="6">
        <f t="shared" si="10"/>
        <v>0.1</v>
      </c>
      <c r="E77">
        <v>0.022</v>
      </c>
      <c r="F77" s="6">
        <v>1</v>
      </c>
      <c r="G77" s="8">
        <f t="shared" si="6"/>
        <v>0.021666666666666664</v>
      </c>
      <c r="H77" s="8">
        <v>0.014</v>
      </c>
      <c r="I77" s="7">
        <f t="shared" si="7"/>
        <v>1.8711854724752706</v>
      </c>
      <c r="J77" s="7">
        <f t="shared" si="11"/>
        <v>0.0018711854724752705</v>
      </c>
      <c r="K77" s="7">
        <f t="shared" si="8"/>
        <v>0.04677963681188176</v>
      </c>
      <c r="L77" s="9">
        <f t="shared" si="9"/>
        <v>0.4677963681188176</v>
      </c>
    </row>
    <row r="78" spans="2:12" ht="12.75">
      <c r="B78">
        <v>76</v>
      </c>
      <c r="C78">
        <v>100</v>
      </c>
      <c r="D78" s="6">
        <f t="shared" si="10"/>
        <v>0.1</v>
      </c>
      <c r="E78">
        <v>0.024</v>
      </c>
      <c r="F78" s="6">
        <v>1</v>
      </c>
      <c r="G78" s="8">
        <f t="shared" si="6"/>
        <v>0.023666666666666666</v>
      </c>
      <c r="H78" s="8">
        <v>0.014</v>
      </c>
      <c r="I78" s="7">
        <f t="shared" si="7"/>
        <v>2.043910285319142</v>
      </c>
      <c r="J78" s="7">
        <f t="shared" si="11"/>
        <v>0.002043910285319142</v>
      </c>
      <c r="K78" s="7">
        <f t="shared" si="8"/>
        <v>0.05109775713297855</v>
      </c>
      <c r="L78" s="9">
        <f t="shared" si="9"/>
        <v>0.5109775713297855</v>
      </c>
    </row>
    <row r="79" spans="2:12" ht="12.75">
      <c r="B79">
        <v>77</v>
      </c>
      <c r="C79">
        <v>100</v>
      </c>
      <c r="D79" s="6">
        <f t="shared" si="10"/>
        <v>0.1</v>
      </c>
      <c r="E79">
        <v>0.022</v>
      </c>
      <c r="F79" s="6">
        <v>1</v>
      </c>
      <c r="G79" s="8">
        <f t="shared" si="6"/>
        <v>0.021666666666666664</v>
      </c>
      <c r="H79" s="8">
        <v>0.014</v>
      </c>
      <c r="I79" s="7">
        <f t="shared" si="7"/>
        <v>1.8711854724752706</v>
      </c>
      <c r="J79" s="7">
        <f t="shared" si="11"/>
        <v>0.0018711854724752705</v>
      </c>
      <c r="K79" s="7">
        <f t="shared" si="8"/>
        <v>0.04677963681188176</v>
      </c>
      <c r="L79" s="9">
        <f t="shared" si="9"/>
        <v>0.4677963681188176</v>
      </c>
    </row>
    <row r="80" spans="2:12" ht="12.75">
      <c r="B80">
        <v>78</v>
      </c>
      <c r="C80">
        <v>100</v>
      </c>
      <c r="D80" s="6">
        <f t="shared" si="10"/>
        <v>0.1</v>
      </c>
      <c r="E80">
        <v>0.019</v>
      </c>
      <c r="F80" s="6">
        <v>1</v>
      </c>
      <c r="G80" s="8">
        <f t="shared" si="6"/>
        <v>0.018666666666666665</v>
      </c>
      <c r="H80" s="8">
        <v>0.014</v>
      </c>
      <c r="I80" s="7">
        <f t="shared" si="7"/>
        <v>1.6120982532094639</v>
      </c>
      <c r="J80" s="7">
        <f t="shared" si="11"/>
        <v>0.001612098253209464</v>
      </c>
      <c r="K80" s="7">
        <f t="shared" si="8"/>
        <v>0.040302456330236595</v>
      </c>
      <c r="L80" s="9">
        <f t="shared" si="9"/>
        <v>0.4030245633023659</v>
      </c>
    </row>
    <row r="81" spans="2:12" ht="12.75">
      <c r="B81">
        <v>79</v>
      </c>
      <c r="C81">
        <v>100</v>
      </c>
      <c r="D81" s="6">
        <f t="shared" si="10"/>
        <v>0.1</v>
      </c>
      <c r="E81">
        <v>0.026</v>
      </c>
      <c r="F81" s="6">
        <v>1</v>
      </c>
      <c r="G81" s="8">
        <f t="shared" si="6"/>
        <v>0.025666666666666664</v>
      </c>
      <c r="H81" s="8">
        <v>0.014</v>
      </c>
      <c r="I81" s="7">
        <f t="shared" si="7"/>
        <v>2.216635098163013</v>
      </c>
      <c r="J81" s="7">
        <f t="shared" si="11"/>
        <v>0.002216635098163013</v>
      </c>
      <c r="K81" s="7">
        <f t="shared" si="8"/>
        <v>0.055415877454075335</v>
      </c>
      <c r="L81" s="9">
        <f t="shared" si="9"/>
        <v>0.5541587745407534</v>
      </c>
    </row>
    <row r="82" spans="2:12" ht="12.75">
      <c r="B82">
        <v>80</v>
      </c>
      <c r="C82">
        <v>100</v>
      </c>
      <c r="D82" s="6">
        <f t="shared" si="10"/>
        <v>0.1</v>
      </c>
      <c r="E82">
        <v>0.021</v>
      </c>
      <c r="F82" s="6">
        <v>1</v>
      </c>
      <c r="G82" s="8">
        <f t="shared" si="6"/>
        <v>0.020666666666666667</v>
      </c>
      <c r="H82" s="8">
        <v>0.014</v>
      </c>
      <c r="I82" s="7">
        <f t="shared" si="7"/>
        <v>1.7848230660533353</v>
      </c>
      <c r="J82" s="7">
        <f t="shared" si="11"/>
        <v>0.0017848230660533354</v>
      </c>
      <c r="K82" s="7">
        <f t="shared" si="8"/>
        <v>0.044620576651333385</v>
      </c>
      <c r="L82" s="9">
        <f t="shared" si="9"/>
        <v>0.4462057665133338</v>
      </c>
    </row>
    <row r="83" spans="2:12" ht="12.75">
      <c r="B83">
        <v>81</v>
      </c>
      <c r="C83">
        <v>100</v>
      </c>
      <c r="D83" s="6">
        <f t="shared" si="10"/>
        <v>0.1</v>
      </c>
      <c r="E83">
        <v>0.033</v>
      </c>
      <c r="F83" s="6">
        <v>1</v>
      </c>
      <c r="G83" s="8">
        <f t="shared" si="6"/>
        <v>0.03266666666666667</v>
      </c>
      <c r="H83" s="8">
        <v>0.014</v>
      </c>
      <c r="I83" s="7">
        <f t="shared" si="7"/>
        <v>2.8211719431165623</v>
      </c>
      <c r="J83" s="7">
        <f t="shared" si="11"/>
        <v>0.002821171943116562</v>
      </c>
      <c r="K83" s="7">
        <f t="shared" si="8"/>
        <v>0.07052929857791405</v>
      </c>
      <c r="L83" s="9">
        <f t="shared" si="9"/>
        <v>0.7052929857791405</v>
      </c>
    </row>
    <row r="84" spans="2:12" ht="12.75">
      <c r="B84">
        <v>82</v>
      </c>
      <c r="C84">
        <v>100</v>
      </c>
      <c r="D84" s="6">
        <f t="shared" si="10"/>
        <v>0.1</v>
      </c>
      <c r="E84">
        <v>0.044</v>
      </c>
      <c r="F84" s="6">
        <v>1</v>
      </c>
      <c r="G84" s="8">
        <f t="shared" si="6"/>
        <v>0.043666666666666666</v>
      </c>
      <c r="H84" s="8">
        <v>0.014</v>
      </c>
      <c r="I84" s="7">
        <f t="shared" si="7"/>
        <v>3.7711584137578535</v>
      </c>
      <c r="J84" s="7">
        <f t="shared" si="11"/>
        <v>0.0037711584137578536</v>
      </c>
      <c r="K84" s="7">
        <f t="shared" si="8"/>
        <v>0.09427896034394634</v>
      </c>
      <c r="L84" s="9">
        <f t="shared" si="9"/>
        <v>0.9427896034394634</v>
      </c>
    </row>
    <row r="85" spans="2:12" ht="12.75">
      <c r="B85">
        <v>83</v>
      </c>
      <c r="C85">
        <v>100</v>
      </c>
      <c r="D85" s="6">
        <f t="shared" si="10"/>
        <v>0.1</v>
      </c>
      <c r="E85">
        <v>0.038</v>
      </c>
      <c r="F85" s="6">
        <v>1</v>
      </c>
      <c r="G85" s="8">
        <f t="shared" si="6"/>
        <v>0.03766666666666667</v>
      </c>
      <c r="H85" s="8">
        <v>0.014</v>
      </c>
      <c r="I85" s="7">
        <f t="shared" si="7"/>
        <v>3.25298397522624</v>
      </c>
      <c r="J85" s="7">
        <f t="shared" si="11"/>
        <v>0.00325298397522624</v>
      </c>
      <c r="K85" s="7">
        <f t="shared" si="8"/>
        <v>0.081324599380656</v>
      </c>
      <c r="L85" s="9">
        <f t="shared" si="9"/>
        <v>0.81324599380656</v>
      </c>
    </row>
    <row r="86" spans="2:12" ht="12.75">
      <c r="B86">
        <v>84</v>
      </c>
      <c r="C86">
        <v>100</v>
      </c>
      <c r="D86" s="6">
        <f t="shared" si="10"/>
        <v>0.1</v>
      </c>
      <c r="E86">
        <v>0.034</v>
      </c>
      <c r="F86" s="6">
        <v>1</v>
      </c>
      <c r="G86" s="8">
        <f t="shared" si="6"/>
        <v>0.03366666666666667</v>
      </c>
      <c r="H86" s="8">
        <v>0.014</v>
      </c>
      <c r="I86" s="7">
        <f t="shared" si="7"/>
        <v>2.907534349538498</v>
      </c>
      <c r="J86" s="7">
        <f t="shared" si="11"/>
        <v>0.0029075343495384982</v>
      </c>
      <c r="K86" s="7">
        <f t="shared" si="8"/>
        <v>0.07268835873846245</v>
      </c>
      <c r="L86" s="9">
        <f t="shared" si="9"/>
        <v>0.7268835873846244</v>
      </c>
    </row>
    <row r="87" spans="1:12" ht="12.75">
      <c r="A87" t="s">
        <v>7</v>
      </c>
      <c r="B87">
        <v>85</v>
      </c>
      <c r="C87">
        <v>100</v>
      </c>
      <c r="D87" s="6">
        <f t="shared" si="10"/>
        <v>0.1</v>
      </c>
      <c r="E87">
        <v>0.019</v>
      </c>
      <c r="F87" s="6">
        <v>1</v>
      </c>
      <c r="G87" s="8">
        <f t="shared" si="6"/>
        <v>0.018666666666666665</v>
      </c>
      <c r="H87" s="8">
        <v>0.014</v>
      </c>
      <c r="I87" s="7">
        <f t="shared" si="7"/>
        <v>1.6120982532094639</v>
      </c>
      <c r="J87" s="7">
        <f t="shared" si="11"/>
        <v>0.001612098253209464</v>
      </c>
      <c r="K87" s="7">
        <f t="shared" si="8"/>
        <v>0.040302456330236595</v>
      </c>
      <c r="L87" s="9">
        <f t="shared" si="9"/>
        <v>0.4030245633023659</v>
      </c>
    </row>
    <row r="88" spans="2:12" ht="12.75">
      <c r="B88">
        <v>86</v>
      </c>
      <c r="C88">
        <v>100</v>
      </c>
      <c r="D88" s="6">
        <f t="shared" si="10"/>
        <v>0.1</v>
      </c>
      <c r="E88">
        <v>0.017</v>
      </c>
      <c r="F88" s="6">
        <v>1</v>
      </c>
      <c r="G88" s="8">
        <f t="shared" si="6"/>
        <v>0.016666666666666666</v>
      </c>
      <c r="H88" s="8">
        <v>0.014</v>
      </c>
      <c r="I88" s="7">
        <f t="shared" si="7"/>
        <v>1.439373440365593</v>
      </c>
      <c r="J88" s="7">
        <f t="shared" si="11"/>
        <v>0.0014393734403655928</v>
      </c>
      <c r="K88" s="7">
        <f t="shared" si="8"/>
        <v>0.03598433600913982</v>
      </c>
      <c r="L88" s="9">
        <f t="shared" si="9"/>
        <v>0.35984336009139817</v>
      </c>
    </row>
    <row r="89" spans="2:12" ht="12.75">
      <c r="B89">
        <v>87</v>
      </c>
      <c r="C89">
        <v>100</v>
      </c>
      <c r="D89" s="6">
        <f t="shared" si="10"/>
        <v>0.1</v>
      </c>
      <c r="E89">
        <v>0.018</v>
      </c>
      <c r="F89" s="6">
        <v>1</v>
      </c>
      <c r="G89" s="8">
        <f t="shared" si="6"/>
        <v>0.017666666666666664</v>
      </c>
      <c r="H89" s="8">
        <v>0.014</v>
      </c>
      <c r="I89" s="7">
        <f t="shared" si="7"/>
        <v>1.5257358467875284</v>
      </c>
      <c r="J89" s="7">
        <f t="shared" si="11"/>
        <v>0.0015257358467875284</v>
      </c>
      <c r="K89" s="7">
        <f t="shared" si="8"/>
        <v>0.03814339616968821</v>
      </c>
      <c r="L89" s="9">
        <f t="shared" si="9"/>
        <v>0.3814339616968821</v>
      </c>
    </row>
    <row r="90" spans="2:12" ht="12.75">
      <c r="B90">
        <v>88</v>
      </c>
      <c r="C90">
        <v>100</v>
      </c>
      <c r="D90" s="6">
        <f t="shared" si="10"/>
        <v>0.1</v>
      </c>
      <c r="E90">
        <v>0.022</v>
      </c>
      <c r="F90" s="6">
        <v>1</v>
      </c>
      <c r="G90" s="8">
        <f t="shared" si="6"/>
        <v>0.021666666666666664</v>
      </c>
      <c r="H90" s="8">
        <v>0.014</v>
      </c>
      <c r="I90" s="7">
        <f t="shared" si="7"/>
        <v>1.8711854724752706</v>
      </c>
      <c r="J90" s="7">
        <f t="shared" si="11"/>
        <v>0.0018711854724752705</v>
      </c>
      <c r="K90" s="7">
        <f t="shared" si="8"/>
        <v>0.04677963681188176</v>
      </c>
      <c r="L90" s="9">
        <f t="shared" si="9"/>
        <v>0.4677963681188176</v>
      </c>
    </row>
    <row r="91" spans="2:12" ht="12.75">
      <c r="B91">
        <v>89</v>
      </c>
      <c r="C91">
        <v>100</v>
      </c>
      <c r="D91" s="6">
        <f t="shared" si="10"/>
        <v>0.1</v>
      </c>
      <c r="E91">
        <v>0.023</v>
      </c>
      <c r="F91" s="6">
        <v>1</v>
      </c>
      <c r="G91" s="8">
        <f t="shared" si="6"/>
        <v>0.022666666666666665</v>
      </c>
      <c r="H91" s="8">
        <v>0.014</v>
      </c>
      <c r="I91" s="7">
        <f t="shared" si="7"/>
        <v>1.9575478788972063</v>
      </c>
      <c r="J91" s="7">
        <f t="shared" si="11"/>
        <v>0.0019575478788972063</v>
      </c>
      <c r="K91" s="7">
        <f t="shared" si="8"/>
        <v>0.048938696972430154</v>
      </c>
      <c r="L91" s="9">
        <f t="shared" si="9"/>
        <v>0.4893869697243015</v>
      </c>
    </row>
    <row r="92" spans="2:12" ht="12.75">
      <c r="B92">
        <v>90</v>
      </c>
      <c r="C92">
        <v>100</v>
      </c>
      <c r="D92" s="6">
        <f t="shared" si="10"/>
        <v>0.1</v>
      </c>
      <c r="E92">
        <v>0.012</v>
      </c>
      <c r="F92" s="6">
        <v>1</v>
      </c>
      <c r="G92" s="8">
        <f t="shared" si="6"/>
        <v>0.011666666666666667</v>
      </c>
      <c r="H92" s="8">
        <v>0.014</v>
      </c>
      <c r="I92" s="7">
        <f t="shared" si="7"/>
        <v>1.007561408255915</v>
      </c>
      <c r="J92" s="7">
        <f t="shared" si="11"/>
        <v>0.001007561408255915</v>
      </c>
      <c r="K92" s="7">
        <f t="shared" si="8"/>
        <v>0.025189035206397876</v>
      </c>
      <c r="L92" s="9">
        <f t="shared" si="9"/>
        <v>0.25189035206397875</v>
      </c>
    </row>
    <row r="93" spans="2:12" ht="12.75">
      <c r="B93">
        <v>91</v>
      </c>
      <c r="C93">
        <v>100</v>
      </c>
      <c r="D93" s="6">
        <f t="shared" si="10"/>
        <v>0.1</v>
      </c>
      <c r="E93">
        <v>0.033</v>
      </c>
      <c r="F93" s="6">
        <v>1</v>
      </c>
      <c r="G93" s="8">
        <f t="shared" si="6"/>
        <v>0.03266666666666667</v>
      </c>
      <c r="H93" s="8">
        <v>0.014</v>
      </c>
      <c r="I93" s="7">
        <f t="shared" si="7"/>
        <v>2.8211719431165623</v>
      </c>
      <c r="J93" s="7">
        <f t="shared" si="11"/>
        <v>0.002821171943116562</v>
      </c>
      <c r="K93" s="7">
        <f t="shared" si="8"/>
        <v>0.07052929857791405</v>
      </c>
      <c r="L93" s="9">
        <f t="shared" si="9"/>
        <v>0.7052929857791405</v>
      </c>
    </row>
    <row r="94" spans="2:12" ht="12.75">
      <c r="B94">
        <v>92</v>
      </c>
      <c r="C94">
        <v>100</v>
      </c>
      <c r="D94" s="6">
        <f t="shared" si="10"/>
        <v>0.1</v>
      </c>
      <c r="E94">
        <v>0.023</v>
      </c>
      <c r="F94" s="6">
        <v>1</v>
      </c>
      <c r="G94" s="8">
        <f t="shared" si="6"/>
        <v>0.022666666666666665</v>
      </c>
      <c r="H94" s="8">
        <v>0.014</v>
      </c>
      <c r="I94" s="7">
        <f t="shared" si="7"/>
        <v>1.9575478788972063</v>
      </c>
      <c r="J94" s="7">
        <f t="shared" si="11"/>
        <v>0.0019575478788972063</v>
      </c>
      <c r="K94" s="7">
        <f t="shared" si="8"/>
        <v>0.048938696972430154</v>
      </c>
      <c r="L94" s="9">
        <f t="shared" si="9"/>
        <v>0.4893869697243015</v>
      </c>
    </row>
    <row r="95" spans="2:12" ht="12.75">
      <c r="B95">
        <v>93</v>
      </c>
      <c r="C95">
        <v>100</v>
      </c>
      <c r="D95" s="6">
        <f t="shared" si="10"/>
        <v>0.1</v>
      </c>
      <c r="E95">
        <v>0.028</v>
      </c>
      <c r="F95" s="6">
        <v>1</v>
      </c>
      <c r="G95" s="8">
        <f t="shared" si="6"/>
        <v>0.027666666666666666</v>
      </c>
      <c r="H95" s="8">
        <v>0.014</v>
      </c>
      <c r="I95" s="7">
        <f t="shared" si="7"/>
        <v>2.3893599110068844</v>
      </c>
      <c r="J95" s="7">
        <f t="shared" si="11"/>
        <v>0.0023893599110068843</v>
      </c>
      <c r="K95" s="7">
        <f t="shared" si="8"/>
        <v>0.05973399777517211</v>
      </c>
      <c r="L95" s="9">
        <f t="shared" si="9"/>
        <v>0.5973399777517211</v>
      </c>
    </row>
    <row r="96" spans="2:12" ht="12.75">
      <c r="B96">
        <v>94</v>
      </c>
      <c r="C96">
        <v>100</v>
      </c>
      <c r="D96" s="6">
        <f t="shared" si="10"/>
        <v>0.1</v>
      </c>
      <c r="E96">
        <v>0.026</v>
      </c>
      <c r="F96" s="6">
        <v>1</v>
      </c>
      <c r="G96" s="8">
        <f t="shared" si="6"/>
        <v>0.025666666666666664</v>
      </c>
      <c r="H96" s="8">
        <v>0.014</v>
      </c>
      <c r="I96" s="7">
        <f t="shared" si="7"/>
        <v>2.216635098163013</v>
      </c>
      <c r="J96" s="7">
        <f t="shared" si="11"/>
        <v>0.002216635098163013</v>
      </c>
      <c r="K96" s="7">
        <f t="shared" si="8"/>
        <v>0.055415877454075335</v>
      </c>
      <c r="L96" s="9">
        <f t="shared" si="9"/>
        <v>0.5541587745407534</v>
      </c>
    </row>
    <row r="97" spans="2:12" ht="12.75">
      <c r="B97">
        <v>95</v>
      </c>
      <c r="C97">
        <v>100</v>
      </c>
      <c r="D97" s="6">
        <f t="shared" si="10"/>
        <v>0.1</v>
      </c>
      <c r="E97">
        <v>0.036</v>
      </c>
      <c r="F97" s="6">
        <v>1</v>
      </c>
      <c r="G97" s="8">
        <f t="shared" si="6"/>
        <v>0.035666666666666666</v>
      </c>
      <c r="H97" s="8">
        <v>0.014</v>
      </c>
      <c r="I97" s="7">
        <f t="shared" si="7"/>
        <v>3.0802591623823687</v>
      </c>
      <c r="J97" s="7">
        <f t="shared" si="11"/>
        <v>0.003080259162382369</v>
      </c>
      <c r="K97" s="7">
        <f t="shared" si="8"/>
        <v>0.07700647905955924</v>
      </c>
      <c r="L97" s="9">
        <f t="shared" si="9"/>
        <v>0.7700647905955923</v>
      </c>
    </row>
    <row r="98" spans="2:12" ht="12.75">
      <c r="B98">
        <v>96</v>
      </c>
      <c r="C98">
        <v>100</v>
      </c>
      <c r="D98" s="6">
        <f t="shared" si="10"/>
        <v>0.1</v>
      </c>
      <c r="E98">
        <v>0.031</v>
      </c>
      <c r="F98" s="6">
        <v>1</v>
      </c>
      <c r="G98" s="8">
        <f aca="true" t="shared" si="12" ref="G98:G161">E98-$T$28</f>
        <v>0.030666666666666665</v>
      </c>
      <c r="H98" s="8">
        <v>0.014</v>
      </c>
      <c r="I98" s="7">
        <f aca="true" t="shared" si="13" ref="I98:I161">G98/$T$13</f>
        <v>2.648447130272691</v>
      </c>
      <c r="J98" s="7">
        <f t="shared" si="11"/>
        <v>0.002648447130272691</v>
      </c>
      <c r="K98" s="7">
        <f aca="true" t="shared" si="14" ref="K98:K161">J98*5/2*10/1*F98</f>
        <v>0.06621117825681727</v>
      </c>
      <c r="L98" s="9">
        <f aca="true" t="shared" si="15" ref="L98:L161">K98/D98</f>
        <v>0.6621117825681727</v>
      </c>
    </row>
    <row r="99" spans="1:12" ht="12.75">
      <c r="A99" t="s">
        <v>10</v>
      </c>
      <c r="B99">
        <v>97</v>
      </c>
      <c r="C99">
        <v>200</v>
      </c>
      <c r="D99" s="6">
        <f t="shared" si="10"/>
        <v>0.2</v>
      </c>
      <c r="E99">
        <v>0.043</v>
      </c>
      <c r="F99" s="6">
        <v>1</v>
      </c>
      <c r="G99" s="8">
        <f t="shared" si="12"/>
        <v>0.042666666666666665</v>
      </c>
      <c r="H99" s="8">
        <v>0.014</v>
      </c>
      <c r="I99" s="7">
        <f t="shared" si="13"/>
        <v>3.6847960073359176</v>
      </c>
      <c r="J99" s="7">
        <f t="shared" si="11"/>
        <v>0.0036847960073359176</v>
      </c>
      <c r="K99" s="7">
        <f t="shared" si="14"/>
        <v>0.09211990018339794</v>
      </c>
      <c r="L99" s="9">
        <f t="shared" si="15"/>
        <v>0.4605995009169897</v>
      </c>
    </row>
    <row r="100" spans="2:12" ht="12.75">
      <c r="B100">
        <v>98</v>
      </c>
      <c r="C100">
        <v>200</v>
      </c>
      <c r="D100" s="6">
        <f t="shared" si="10"/>
        <v>0.2</v>
      </c>
      <c r="E100">
        <v>0.032</v>
      </c>
      <c r="F100" s="6">
        <v>1</v>
      </c>
      <c r="G100" s="8">
        <f t="shared" si="12"/>
        <v>0.03166666666666667</v>
      </c>
      <c r="H100" s="8">
        <v>0.014</v>
      </c>
      <c r="I100" s="7">
        <f t="shared" si="13"/>
        <v>2.734809536694627</v>
      </c>
      <c r="J100" s="7">
        <f t="shared" si="11"/>
        <v>0.002734809536694627</v>
      </c>
      <c r="K100" s="7">
        <f t="shared" si="14"/>
        <v>0.06837023841736568</v>
      </c>
      <c r="L100" s="9">
        <f t="shared" si="15"/>
        <v>0.3418511920868284</v>
      </c>
    </row>
    <row r="101" spans="2:12" ht="12.75">
      <c r="B101">
        <v>99</v>
      </c>
      <c r="C101">
        <v>200</v>
      </c>
      <c r="D101" s="6">
        <f t="shared" si="10"/>
        <v>0.2</v>
      </c>
      <c r="E101">
        <v>0.043</v>
      </c>
      <c r="F101" s="6">
        <v>1</v>
      </c>
      <c r="G101" s="8">
        <f t="shared" si="12"/>
        <v>0.042666666666666665</v>
      </c>
      <c r="H101" s="8">
        <v>0.014</v>
      </c>
      <c r="I101" s="7">
        <f t="shared" si="13"/>
        <v>3.6847960073359176</v>
      </c>
      <c r="J101" s="7">
        <f t="shared" si="11"/>
        <v>0.0036847960073359176</v>
      </c>
      <c r="K101" s="7">
        <f t="shared" si="14"/>
        <v>0.09211990018339794</v>
      </c>
      <c r="L101" s="9">
        <f t="shared" si="15"/>
        <v>0.4605995009169897</v>
      </c>
    </row>
    <row r="102" spans="2:12" ht="12.75">
      <c r="B102">
        <v>100</v>
      </c>
      <c r="C102">
        <v>200</v>
      </c>
      <c r="D102" s="6">
        <f t="shared" si="10"/>
        <v>0.2</v>
      </c>
      <c r="E102">
        <v>0.05</v>
      </c>
      <c r="F102" s="6">
        <v>1</v>
      </c>
      <c r="G102" s="8">
        <f t="shared" si="12"/>
        <v>0.04966666666666667</v>
      </c>
      <c r="H102" s="8">
        <v>0.014</v>
      </c>
      <c r="I102" s="7">
        <f t="shared" si="13"/>
        <v>4.289332852289467</v>
      </c>
      <c r="J102" s="7">
        <f t="shared" si="11"/>
        <v>0.004289332852289467</v>
      </c>
      <c r="K102" s="7">
        <f t="shared" si="14"/>
        <v>0.10723332130723669</v>
      </c>
      <c r="L102" s="9">
        <f t="shared" si="15"/>
        <v>0.5361666065361834</v>
      </c>
    </row>
    <row r="103" spans="2:12" ht="12.75">
      <c r="B103">
        <v>101</v>
      </c>
      <c r="C103">
        <v>200</v>
      </c>
      <c r="D103" s="6">
        <f t="shared" si="10"/>
        <v>0.2</v>
      </c>
      <c r="E103">
        <v>0.036</v>
      </c>
      <c r="F103" s="6">
        <v>1</v>
      </c>
      <c r="G103" s="8">
        <f t="shared" si="12"/>
        <v>0.035666666666666666</v>
      </c>
      <c r="H103" s="8">
        <v>0.014</v>
      </c>
      <c r="I103" s="7">
        <f t="shared" si="13"/>
        <v>3.0802591623823687</v>
      </c>
      <c r="J103" s="7">
        <f t="shared" si="11"/>
        <v>0.003080259162382369</v>
      </c>
      <c r="K103" s="7">
        <f t="shared" si="14"/>
        <v>0.07700647905955924</v>
      </c>
      <c r="L103" s="9">
        <f t="shared" si="15"/>
        <v>0.38503239529779615</v>
      </c>
    </row>
    <row r="104" spans="2:12" ht="12.75">
      <c r="B104">
        <v>102</v>
      </c>
      <c r="C104">
        <v>200</v>
      </c>
      <c r="D104" s="6">
        <f t="shared" si="10"/>
        <v>0.2</v>
      </c>
      <c r="E104">
        <v>0.033</v>
      </c>
      <c r="F104" s="6">
        <v>1</v>
      </c>
      <c r="G104" s="8">
        <f t="shared" si="12"/>
        <v>0.03266666666666667</v>
      </c>
      <c r="H104" s="8">
        <v>0.014</v>
      </c>
      <c r="I104" s="7">
        <f t="shared" si="13"/>
        <v>2.8211719431165623</v>
      </c>
      <c r="J104" s="7">
        <f t="shared" si="11"/>
        <v>0.002821171943116562</v>
      </c>
      <c r="K104" s="7">
        <f t="shared" si="14"/>
        <v>0.07052929857791405</v>
      </c>
      <c r="L104" s="9">
        <f t="shared" si="15"/>
        <v>0.35264649288957023</v>
      </c>
    </row>
    <row r="105" spans="2:12" ht="12.75">
      <c r="B105">
        <v>103</v>
      </c>
      <c r="C105">
        <v>200</v>
      </c>
      <c r="D105" s="6">
        <f t="shared" si="10"/>
        <v>0.2</v>
      </c>
      <c r="E105">
        <v>0.071</v>
      </c>
      <c r="F105" s="6">
        <v>1</v>
      </c>
      <c r="G105" s="8">
        <f t="shared" si="12"/>
        <v>0.07066666666666666</v>
      </c>
      <c r="H105" s="8">
        <v>0.014</v>
      </c>
      <c r="I105" s="7">
        <f t="shared" si="13"/>
        <v>6.1029433871501135</v>
      </c>
      <c r="J105" s="7">
        <f t="shared" si="11"/>
        <v>0.006102943387150114</v>
      </c>
      <c r="K105" s="7">
        <f t="shared" si="14"/>
        <v>0.15257358467875284</v>
      </c>
      <c r="L105" s="9">
        <f t="shared" si="15"/>
        <v>0.7628679233937642</v>
      </c>
    </row>
    <row r="106" spans="2:12" ht="12.75">
      <c r="B106">
        <v>104</v>
      </c>
      <c r="C106">
        <v>200</v>
      </c>
      <c r="D106" s="6">
        <f t="shared" si="10"/>
        <v>0.2</v>
      </c>
      <c r="E106">
        <v>0.082</v>
      </c>
      <c r="F106" s="6">
        <v>1</v>
      </c>
      <c r="G106" s="8">
        <f t="shared" si="12"/>
        <v>0.08166666666666667</v>
      </c>
      <c r="H106" s="8">
        <v>0.014</v>
      </c>
      <c r="I106" s="7">
        <f t="shared" si="13"/>
        <v>7.052929857791406</v>
      </c>
      <c r="J106" s="7">
        <f t="shared" si="11"/>
        <v>0.007052929857791406</v>
      </c>
      <c r="K106" s="7">
        <f t="shared" si="14"/>
        <v>0.17632324644478514</v>
      </c>
      <c r="L106" s="9">
        <f t="shared" si="15"/>
        <v>0.8816162322239257</v>
      </c>
    </row>
    <row r="107" spans="2:12" ht="12.75">
      <c r="B107">
        <v>105</v>
      </c>
      <c r="C107">
        <v>200</v>
      </c>
      <c r="D107" s="6">
        <f t="shared" si="10"/>
        <v>0.2</v>
      </c>
      <c r="E107">
        <v>0.084</v>
      </c>
      <c r="F107" s="6">
        <v>1</v>
      </c>
      <c r="G107" s="8">
        <f t="shared" si="12"/>
        <v>0.08366666666666667</v>
      </c>
      <c r="H107" s="8">
        <v>0.014</v>
      </c>
      <c r="I107" s="7">
        <f t="shared" si="13"/>
        <v>7.225654670635277</v>
      </c>
      <c r="J107" s="7">
        <f t="shared" si="11"/>
        <v>0.007225654670635277</v>
      </c>
      <c r="K107" s="7">
        <f t="shared" si="14"/>
        <v>0.18064136676588194</v>
      </c>
      <c r="L107" s="9">
        <f t="shared" si="15"/>
        <v>0.9032068338294097</v>
      </c>
    </row>
    <row r="108" spans="2:12" ht="12.75">
      <c r="B108">
        <v>106</v>
      </c>
      <c r="C108">
        <v>200</v>
      </c>
      <c r="D108" s="6">
        <f t="shared" si="10"/>
        <v>0.2</v>
      </c>
      <c r="E108">
        <v>0.114</v>
      </c>
      <c r="F108" s="6">
        <v>1</v>
      </c>
      <c r="G108" s="8">
        <f t="shared" si="12"/>
        <v>0.11366666666666667</v>
      </c>
      <c r="H108" s="8">
        <v>0.014</v>
      </c>
      <c r="I108" s="7">
        <f t="shared" si="13"/>
        <v>9.816526863293344</v>
      </c>
      <c r="J108" s="7">
        <f t="shared" si="11"/>
        <v>0.009816526863293344</v>
      </c>
      <c r="K108" s="7">
        <f t="shared" si="14"/>
        <v>0.2454131715823336</v>
      </c>
      <c r="L108" s="9">
        <f t="shared" si="15"/>
        <v>1.227065857911668</v>
      </c>
    </row>
    <row r="109" spans="2:12" ht="12.75">
      <c r="B109">
        <v>107</v>
      </c>
      <c r="C109">
        <v>200</v>
      </c>
      <c r="D109" s="6">
        <f t="shared" si="10"/>
        <v>0.2</v>
      </c>
      <c r="E109">
        <v>0.089</v>
      </c>
      <c r="F109" s="6">
        <v>1</v>
      </c>
      <c r="G109" s="8">
        <f t="shared" si="12"/>
        <v>0.08866666666666666</v>
      </c>
      <c r="H109" s="8">
        <v>0.014</v>
      </c>
      <c r="I109" s="7">
        <f t="shared" si="13"/>
        <v>7.657466702744953</v>
      </c>
      <c r="J109" s="7">
        <f t="shared" si="11"/>
        <v>0.007657466702744953</v>
      </c>
      <c r="K109" s="7">
        <f t="shared" si="14"/>
        <v>0.19143666756862382</v>
      </c>
      <c r="L109" s="9">
        <f t="shared" si="15"/>
        <v>0.957183337843119</v>
      </c>
    </row>
    <row r="110" spans="2:12" ht="12.75">
      <c r="B110">
        <v>108</v>
      </c>
      <c r="C110">
        <v>200</v>
      </c>
      <c r="D110" s="6">
        <f t="shared" si="10"/>
        <v>0.2</v>
      </c>
      <c r="E110">
        <v>0.068</v>
      </c>
      <c r="F110" s="24">
        <v>1</v>
      </c>
      <c r="G110" s="8">
        <f t="shared" si="12"/>
        <v>0.06766666666666667</v>
      </c>
      <c r="H110" s="8">
        <v>0.014</v>
      </c>
      <c r="I110" s="7">
        <f t="shared" si="13"/>
        <v>5.843856167884307</v>
      </c>
      <c r="J110" s="7">
        <f t="shared" si="11"/>
        <v>0.005843856167884307</v>
      </c>
      <c r="K110" s="7">
        <f t="shared" si="14"/>
        <v>0.14609640419710768</v>
      </c>
      <c r="L110" s="9">
        <f t="shared" si="15"/>
        <v>0.7304820209855384</v>
      </c>
    </row>
    <row r="111" spans="1:12" ht="12.75">
      <c r="A111" t="s">
        <v>11</v>
      </c>
      <c r="B111">
        <v>109</v>
      </c>
      <c r="C111">
        <v>200</v>
      </c>
      <c r="D111" s="6">
        <f t="shared" si="10"/>
        <v>0.2</v>
      </c>
      <c r="E111">
        <v>0.035</v>
      </c>
      <c r="F111" s="24">
        <v>1</v>
      </c>
      <c r="G111" s="8">
        <f t="shared" si="12"/>
        <v>0.03466666666666667</v>
      </c>
      <c r="H111" s="8">
        <v>0.014</v>
      </c>
      <c r="I111" s="7">
        <f t="shared" si="13"/>
        <v>2.9938967559604337</v>
      </c>
      <c r="J111" s="7">
        <f t="shared" si="11"/>
        <v>0.002993896755960434</v>
      </c>
      <c r="K111" s="7">
        <f t="shared" si="14"/>
        <v>0.07484741889901085</v>
      </c>
      <c r="L111" s="9">
        <f t="shared" si="15"/>
        <v>0.3742370944950542</v>
      </c>
    </row>
    <row r="112" spans="2:12" ht="12.75">
      <c r="B112">
        <v>110</v>
      </c>
      <c r="C112">
        <v>200</v>
      </c>
      <c r="D112" s="6">
        <f t="shared" si="10"/>
        <v>0.2</v>
      </c>
      <c r="E112">
        <v>0.027</v>
      </c>
      <c r="F112" s="6">
        <v>1</v>
      </c>
      <c r="G112" s="8">
        <f t="shared" si="12"/>
        <v>0.026666666666666665</v>
      </c>
      <c r="H112" s="8">
        <v>0.014</v>
      </c>
      <c r="I112" s="7">
        <f t="shared" si="13"/>
        <v>2.3029975045849485</v>
      </c>
      <c r="J112" s="7">
        <f t="shared" si="11"/>
        <v>0.0023029975045849487</v>
      </c>
      <c r="K112" s="7">
        <f t="shared" si="14"/>
        <v>0.05757493761462371</v>
      </c>
      <c r="L112" s="9">
        <f t="shared" si="15"/>
        <v>0.28787468807311856</v>
      </c>
    </row>
    <row r="113" spans="2:12" ht="12.75">
      <c r="B113">
        <v>111</v>
      </c>
      <c r="C113">
        <v>200</v>
      </c>
      <c r="D113" s="6">
        <f t="shared" si="10"/>
        <v>0.2</v>
      </c>
      <c r="E113">
        <v>0.038</v>
      </c>
      <c r="F113" s="24">
        <v>1</v>
      </c>
      <c r="G113" s="8">
        <f t="shared" si="12"/>
        <v>0.03766666666666667</v>
      </c>
      <c r="H113" s="8">
        <v>0.014</v>
      </c>
      <c r="I113" s="7">
        <f t="shared" si="13"/>
        <v>3.25298397522624</v>
      </c>
      <c r="J113" s="7">
        <f t="shared" si="11"/>
        <v>0.00325298397522624</v>
      </c>
      <c r="K113" s="7">
        <f t="shared" si="14"/>
        <v>0.081324599380656</v>
      </c>
      <c r="L113" s="9">
        <f t="shared" si="15"/>
        <v>0.40662299690328</v>
      </c>
    </row>
    <row r="114" spans="2:12" ht="12.75">
      <c r="B114">
        <v>112</v>
      </c>
      <c r="C114">
        <v>200</v>
      </c>
      <c r="D114" s="6">
        <f t="shared" si="10"/>
        <v>0.2</v>
      </c>
      <c r="E114">
        <v>0.036</v>
      </c>
      <c r="F114" s="24">
        <v>1</v>
      </c>
      <c r="G114" s="8">
        <f t="shared" si="12"/>
        <v>0.035666666666666666</v>
      </c>
      <c r="H114" s="8">
        <v>0.014</v>
      </c>
      <c r="I114" s="7">
        <f t="shared" si="13"/>
        <v>3.0802591623823687</v>
      </c>
      <c r="J114" s="7">
        <f t="shared" si="11"/>
        <v>0.003080259162382369</v>
      </c>
      <c r="K114" s="7">
        <f t="shared" si="14"/>
        <v>0.07700647905955924</v>
      </c>
      <c r="L114" s="9">
        <f t="shared" si="15"/>
        <v>0.38503239529779615</v>
      </c>
    </row>
    <row r="115" spans="2:12" ht="12.75">
      <c r="B115">
        <v>113</v>
      </c>
      <c r="C115">
        <v>200</v>
      </c>
      <c r="D115" s="6">
        <f t="shared" si="10"/>
        <v>0.2</v>
      </c>
      <c r="E115">
        <v>0.039</v>
      </c>
      <c r="F115" s="6">
        <v>1</v>
      </c>
      <c r="G115" s="8">
        <f t="shared" si="12"/>
        <v>0.03866666666666667</v>
      </c>
      <c r="H115" s="8">
        <v>0.014</v>
      </c>
      <c r="I115" s="7">
        <f t="shared" si="13"/>
        <v>3.3393463816481757</v>
      </c>
      <c r="J115" s="7">
        <f t="shared" si="11"/>
        <v>0.0033393463816481757</v>
      </c>
      <c r="K115" s="7">
        <f t="shared" si="14"/>
        <v>0.08348365954120439</v>
      </c>
      <c r="L115" s="9">
        <f t="shared" si="15"/>
        <v>0.4174182977060219</v>
      </c>
    </row>
    <row r="116" spans="2:12" ht="12.75">
      <c r="B116">
        <v>114</v>
      </c>
      <c r="C116">
        <v>200</v>
      </c>
      <c r="D116" s="6">
        <f t="shared" si="10"/>
        <v>0.2</v>
      </c>
      <c r="E116">
        <v>0.02</v>
      </c>
      <c r="F116" s="24">
        <v>1</v>
      </c>
      <c r="G116" s="8">
        <f t="shared" si="12"/>
        <v>0.019666666666666666</v>
      </c>
      <c r="H116" s="8">
        <v>0.014</v>
      </c>
      <c r="I116" s="7">
        <f t="shared" si="13"/>
        <v>1.6984606596313996</v>
      </c>
      <c r="J116" s="7">
        <f t="shared" si="11"/>
        <v>0.0016984606596313996</v>
      </c>
      <c r="K116" s="7">
        <f t="shared" si="14"/>
        <v>0.042461516490784994</v>
      </c>
      <c r="L116" s="9">
        <f t="shared" si="15"/>
        <v>0.21230758245392495</v>
      </c>
    </row>
    <row r="117" spans="2:12" ht="12.75">
      <c r="B117">
        <v>115</v>
      </c>
      <c r="C117">
        <v>200</v>
      </c>
      <c r="D117" s="6">
        <f t="shared" si="10"/>
        <v>0.2</v>
      </c>
      <c r="E117">
        <v>0.05</v>
      </c>
      <c r="F117" s="24">
        <v>1</v>
      </c>
      <c r="G117" s="8">
        <f t="shared" si="12"/>
        <v>0.04966666666666667</v>
      </c>
      <c r="H117" s="8">
        <v>0.014</v>
      </c>
      <c r="I117" s="7">
        <f t="shared" si="13"/>
        <v>4.289332852289467</v>
      </c>
      <c r="J117" s="7">
        <f t="shared" si="11"/>
        <v>0.004289332852289467</v>
      </c>
      <c r="K117" s="7">
        <f t="shared" si="14"/>
        <v>0.10723332130723669</v>
      </c>
      <c r="L117" s="9">
        <f t="shared" si="15"/>
        <v>0.5361666065361834</v>
      </c>
    </row>
    <row r="118" spans="2:12" ht="12.75">
      <c r="B118">
        <v>116</v>
      </c>
      <c r="C118">
        <v>200</v>
      </c>
      <c r="D118" s="6">
        <f t="shared" si="10"/>
        <v>0.2</v>
      </c>
      <c r="E118">
        <v>0.043</v>
      </c>
      <c r="F118" s="6">
        <v>1</v>
      </c>
      <c r="G118" s="8">
        <f t="shared" si="12"/>
        <v>0.042666666666666665</v>
      </c>
      <c r="H118" s="8">
        <v>0.014</v>
      </c>
      <c r="I118" s="7">
        <f t="shared" si="13"/>
        <v>3.6847960073359176</v>
      </c>
      <c r="J118" s="7">
        <f t="shared" si="11"/>
        <v>0.0036847960073359176</v>
      </c>
      <c r="K118" s="7">
        <f t="shared" si="14"/>
        <v>0.09211990018339794</v>
      </c>
      <c r="L118" s="9">
        <f t="shared" si="15"/>
        <v>0.4605995009169897</v>
      </c>
    </row>
    <row r="119" spans="2:12" ht="12.75">
      <c r="B119">
        <v>117</v>
      </c>
      <c r="C119">
        <v>200</v>
      </c>
      <c r="D119" s="6">
        <f t="shared" si="10"/>
        <v>0.2</v>
      </c>
      <c r="E119">
        <v>0.033</v>
      </c>
      <c r="F119" s="24">
        <v>1</v>
      </c>
      <c r="G119" s="8">
        <f t="shared" si="12"/>
        <v>0.03266666666666667</v>
      </c>
      <c r="H119" s="8">
        <v>0.014</v>
      </c>
      <c r="I119" s="7">
        <f t="shared" si="13"/>
        <v>2.8211719431165623</v>
      </c>
      <c r="J119" s="7">
        <f t="shared" si="11"/>
        <v>0.002821171943116562</v>
      </c>
      <c r="K119" s="7">
        <f t="shared" si="14"/>
        <v>0.07052929857791405</v>
      </c>
      <c r="L119" s="9">
        <f t="shared" si="15"/>
        <v>0.35264649288957023</v>
      </c>
    </row>
    <row r="120" spans="2:12" ht="12.75">
      <c r="B120">
        <v>118</v>
      </c>
      <c r="C120">
        <v>200</v>
      </c>
      <c r="D120" s="6">
        <f t="shared" si="10"/>
        <v>0.2</v>
      </c>
      <c r="E120">
        <v>0.033</v>
      </c>
      <c r="F120" s="24">
        <v>1</v>
      </c>
      <c r="G120" s="8">
        <f t="shared" si="12"/>
        <v>0.03266666666666667</v>
      </c>
      <c r="H120" s="8">
        <v>0.014</v>
      </c>
      <c r="I120" s="7">
        <f t="shared" si="13"/>
        <v>2.8211719431165623</v>
      </c>
      <c r="J120" s="7">
        <f t="shared" si="11"/>
        <v>0.002821171943116562</v>
      </c>
      <c r="K120" s="7">
        <f t="shared" si="14"/>
        <v>0.07052929857791405</v>
      </c>
      <c r="L120" s="9">
        <f t="shared" si="15"/>
        <v>0.35264649288957023</v>
      </c>
    </row>
    <row r="121" spans="2:12" ht="12.75">
      <c r="B121">
        <v>119</v>
      </c>
      <c r="C121">
        <v>200</v>
      </c>
      <c r="D121" s="6">
        <f t="shared" si="10"/>
        <v>0.2</v>
      </c>
      <c r="E121">
        <v>0.049</v>
      </c>
      <c r="F121" s="6">
        <v>1</v>
      </c>
      <c r="G121" s="8">
        <f t="shared" si="12"/>
        <v>0.04866666666666667</v>
      </c>
      <c r="H121" s="8">
        <v>0.014</v>
      </c>
      <c r="I121" s="7">
        <f t="shared" si="13"/>
        <v>4.202970445867532</v>
      </c>
      <c r="J121" s="7">
        <f t="shared" si="11"/>
        <v>0.004202970445867532</v>
      </c>
      <c r="K121" s="7">
        <f t="shared" si="14"/>
        <v>0.10507426114668829</v>
      </c>
      <c r="L121" s="9">
        <f t="shared" si="15"/>
        <v>0.5253713057334414</v>
      </c>
    </row>
    <row r="122" spans="2:12" ht="12.75">
      <c r="B122">
        <v>120</v>
      </c>
      <c r="C122">
        <v>200</v>
      </c>
      <c r="D122" s="6">
        <f t="shared" si="10"/>
        <v>0.2</v>
      </c>
      <c r="E122">
        <v>0.036</v>
      </c>
      <c r="F122" s="24">
        <v>1</v>
      </c>
      <c r="G122" s="8">
        <f t="shared" si="12"/>
        <v>0.035666666666666666</v>
      </c>
      <c r="H122" s="8">
        <v>0.014</v>
      </c>
      <c r="I122" s="7">
        <f t="shared" si="13"/>
        <v>3.0802591623823687</v>
      </c>
      <c r="J122" s="7">
        <f t="shared" si="11"/>
        <v>0.003080259162382369</v>
      </c>
      <c r="K122" s="7">
        <f t="shared" si="14"/>
        <v>0.07700647905955924</v>
      </c>
      <c r="L122" s="9">
        <f t="shared" si="15"/>
        <v>0.38503239529779615</v>
      </c>
    </row>
    <row r="123" spans="1:12" ht="12.75">
      <c r="A123" t="s">
        <v>12</v>
      </c>
      <c r="B123">
        <v>121</v>
      </c>
      <c r="C123">
        <v>250</v>
      </c>
      <c r="D123" s="6">
        <f t="shared" si="10"/>
        <v>0.25</v>
      </c>
      <c r="E123">
        <v>0.052</v>
      </c>
      <c r="F123" s="24">
        <v>1</v>
      </c>
      <c r="G123" s="8">
        <f t="shared" si="12"/>
        <v>0.051666666666666666</v>
      </c>
      <c r="H123" s="8">
        <v>0.014</v>
      </c>
      <c r="I123" s="7">
        <f t="shared" si="13"/>
        <v>4.462057665133338</v>
      </c>
      <c r="J123" s="7">
        <f t="shared" si="11"/>
        <v>0.004462057665133338</v>
      </c>
      <c r="K123" s="7">
        <f t="shared" si="14"/>
        <v>0.11155144162833347</v>
      </c>
      <c r="L123" s="9">
        <f t="shared" si="15"/>
        <v>0.4462057665133339</v>
      </c>
    </row>
    <row r="124" spans="2:12" ht="12.75">
      <c r="B124">
        <v>122</v>
      </c>
      <c r="C124">
        <v>250</v>
      </c>
      <c r="D124" s="6">
        <f t="shared" si="10"/>
        <v>0.25</v>
      </c>
      <c r="E124">
        <v>0.038</v>
      </c>
      <c r="F124" s="6">
        <v>1</v>
      </c>
      <c r="G124" s="8">
        <f t="shared" si="12"/>
        <v>0.03766666666666667</v>
      </c>
      <c r="H124" s="8">
        <v>0.014</v>
      </c>
      <c r="I124" s="7">
        <f t="shared" si="13"/>
        <v>3.25298397522624</v>
      </c>
      <c r="J124" s="7">
        <f t="shared" si="11"/>
        <v>0.00325298397522624</v>
      </c>
      <c r="K124" s="7">
        <f t="shared" si="14"/>
        <v>0.081324599380656</v>
      </c>
      <c r="L124" s="9">
        <f t="shared" si="15"/>
        <v>0.325298397522624</v>
      </c>
    </row>
    <row r="125" spans="2:12" ht="12.75">
      <c r="B125">
        <v>123</v>
      </c>
      <c r="C125">
        <v>200</v>
      </c>
      <c r="D125" s="6">
        <f t="shared" si="10"/>
        <v>0.2</v>
      </c>
      <c r="E125">
        <v>0.046</v>
      </c>
      <c r="F125" s="24">
        <v>1</v>
      </c>
      <c r="G125" s="8">
        <f t="shared" si="12"/>
        <v>0.04566666666666667</v>
      </c>
      <c r="H125" s="8">
        <v>0.014</v>
      </c>
      <c r="I125" s="7">
        <f t="shared" si="13"/>
        <v>3.943883226601725</v>
      </c>
      <c r="J125" s="7">
        <f t="shared" si="11"/>
        <v>0.003943883226601725</v>
      </c>
      <c r="K125" s="7">
        <f t="shared" si="14"/>
        <v>0.09859708066504312</v>
      </c>
      <c r="L125" s="9">
        <f t="shared" si="15"/>
        <v>0.49298540332521557</v>
      </c>
    </row>
    <row r="126" spans="2:12" ht="12.75">
      <c r="B126">
        <v>124</v>
      </c>
      <c r="C126">
        <v>250</v>
      </c>
      <c r="D126" s="6">
        <f t="shared" si="10"/>
        <v>0.25</v>
      </c>
      <c r="E126">
        <v>0.053</v>
      </c>
      <c r="F126" s="24">
        <v>1</v>
      </c>
      <c r="G126" s="8">
        <f t="shared" si="12"/>
        <v>0.05266666666666667</v>
      </c>
      <c r="H126" s="8">
        <v>0.014</v>
      </c>
      <c r="I126" s="7">
        <f t="shared" si="13"/>
        <v>4.548420071555274</v>
      </c>
      <c r="J126" s="7">
        <f t="shared" si="11"/>
        <v>0.004548420071555274</v>
      </c>
      <c r="K126" s="7">
        <f t="shared" si="14"/>
        <v>0.11371050178888184</v>
      </c>
      <c r="L126" s="9">
        <f t="shared" si="15"/>
        <v>0.45484200715552736</v>
      </c>
    </row>
    <row r="127" spans="2:12" ht="12.75">
      <c r="B127">
        <v>125</v>
      </c>
      <c r="C127">
        <v>250</v>
      </c>
      <c r="D127" s="6">
        <f t="shared" si="10"/>
        <v>0.25</v>
      </c>
      <c r="E127">
        <v>0.056</v>
      </c>
      <c r="F127" s="6">
        <v>1</v>
      </c>
      <c r="G127" s="8">
        <f t="shared" si="12"/>
        <v>0.05566666666666667</v>
      </c>
      <c r="H127" s="8">
        <v>0.014</v>
      </c>
      <c r="I127" s="7">
        <f t="shared" si="13"/>
        <v>4.80750729082108</v>
      </c>
      <c r="J127" s="7">
        <f t="shared" si="11"/>
        <v>0.004807507290821081</v>
      </c>
      <c r="K127" s="7">
        <f t="shared" si="14"/>
        <v>0.12018768227052702</v>
      </c>
      <c r="L127" s="9">
        <f t="shared" si="15"/>
        <v>0.4807507290821081</v>
      </c>
    </row>
    <row r="128" spans="2:12" ht="12.75">
      <c r="B128">
        <v>126</v>
      </c>
      <c r="C128">
        <v>250</v>
      </c>
      <c r="D128" s="6">
        <f t="shared" si="10"/>
        <v>0.25</v>
      </c>
      <c r="E128">
        <v>0.034</v>
      </c>
      <c r="F128" s="24">
        <v>1</v>
      </c>
      <c r="G128" s="8">
        <f t="shared" si="12"/>
        <v>0.03366666666666667</v>
      </c>
      <c r="H128" s="8">
        <v>0.014</v>
      </c>
      <c r="I128" s="7">
        <f t="shared" si="13"/>
        <v>2.907534349538498</v>
      </c>
      <c r="J128" s="7">
        <f t="shared" si="11"/>
        <v>0.0029075343495384982</v>
      </c>
      <c r="K128" s="7">
        <f t="shared" si="14"/>
        <v>0.07268835873846245</v>
      </c>
      <c r="L128" s="9">
        <f t="shared" si="15"/>
        <v>0.2907534349538498</v>
      </c>
    </row>
    <row r="129" spans="2:12" ht="12.75">
      <c r="B129">
        <v>127</v>
      </c>
      <c r="C129">
        <v>200</v>
      </c>
      <c r="D129" s="6">
        <f t="shared" si="10"/>
        <v>0.2</v>
      </c>
      <c r="E129">
        <v>0.082</v>
      </c>
      <c r="F129" s="24">
        <v>1</v>
      </c>
      <c r="G129" s="8">
        <f t="shared" si="12"/>
        <v>0.08166666666666667</v>
      </c>
      <c r="H129" s="8">
        <v>0.014</v>
      </c>
      <c r="I129" s="7">
        <f t="shared" si="13"/>
        <v>7.052929857791406</v>
      </c>
      <c r="J129" s="7">
        <f t="shared" si="11"/>
        <v>0.007052929857791406</v>
      </c>
      <c r="K129" s="7">
        <f t="shared" si="14"/>
        <v>0.17632324644478514</v>
      </c>
      <c r="L129" s="9">
        <f t="shared" si="15"/>
        <v>0.8816162322239257</v>
      </c>
    </row>
    <row r="130" spans="2:12" ht="12.75">
      <c r="B130">
        <v>128</v>
      </c>
      <c r="C130">
        <v>160</v>
      </c>
      <c r="D130" s="6">
        <f t="shared" si="10"/>
        <v>0.16</v>
      </c>
      <c r="E130">
        <v>0.079</v>
      </c>
      <c r="F130" s="6">
        <v>1</v>
      </c>
      <c r="G130" s="8">
        <f t="shared" si="12"/>
        <v>0.07866666666666666</v>
      </c>
      <c r="H130" s="8">
        <v>0.014</v>
      </c>
      <c r="I130" s="7">
        <f t="shared" si="13"/>
        <v>6.793842638525598</v>
      </c>
      <c r="J130" s="7">
        <f t="shared" si="11"/>
        <v>0.006793842638525598</v>
      </c>
      <c r="K130" s="7">
        <f t="shared" si="14"/>
        <v>0.16984606596313997</v>
      </c>
      <c r="L130" s="9">
        <f t="shared" si="15"/>
        <v>1.061537912269625</v>
      </c>
    </row>
    <row r="131" spans="2:12" ht="12.75">
      <c r="B131">
        <v>129</v>
      </c>
      <c r="C131">
        <v>200</v>
      </c>
      <c r="D131" s="6">
        <f aca="true" t="shared" si="16" ref="D131:D181">C131/1000</f>
        <v>0.2</v>
      </c>
      <c r="E131">
        <v>0.069</v>
      </c>
      <c r="F131" s="24">
        <v>1</v>
      </c>
      <c r="G131" s="8">
        <f t="shared" si="12"/>
        <v>0.06866666666666667</v>
      </c>
      <c r="H131" s="8">
        <v>0.014</v>
      </c>
      <c r="I131" s="7">
        <f t="shared" si="13"/>
        <v>5.9302185743062426</v>
      </c>
      <c r="J131" s="7">
        <f t="shared" si="11"/>
        <v>0.0059302185743062424</v>
      </c>
      <c r="K131" s="7">
        <f t="shared" si="14"/>
        <v>0.14825546435765607</v>
      </c>
      <c r="L131" s="9">
        <f t="shared" si="15"/>
        <v>0.7412773217882803</v>
      </c>
    </row>
    <row r="132" spans="2:12" ht="12.75">
      <c r="B132">
        <v>130</v>
      </c>
      <c r="C132">
        <v>200</v>
      </c>
      <c r="D132" s="6">
        <f t="shared" si="16"/>
        <v>0.2</v>
      </c>
      <c r="E132">
        <v>0.102</v>
      </c>
      <c r="F132" s="24">
        <v>1</v>
      </c>
      <c r="G132" s="8">
        <f t="shared" si="12"/>
        <v>0.10166666666666666</v>
      </c>
      <c r="H132" s="8">
        <v>0.014</v>
      </c>
      <c r="I132" s="7">
        <f t="shared" si="13"/>
        <v>8.780177986230116</v>
      </c>
      <c r="J132" s="7">
        <f aca="true" t="shared" si="17" ref="J132:J195">I132*0.001</f>
        <v>0.008780177986230117</v>
      </c>
      <c r="K132" s="7">
        <f t="shared" si="14"/>
        <v>0.21950444965575294</v>
      </c>
      <c r="L132" s="9">
        <f t="shared" si="15"/>
        <v>1.0975222482787645</v>
      </c>
    </row>
    <row r="133" spans="2:12" ht="12.75">
      <c r="B133">
        <v>131</v>
      </c>
      <c r="C133">
        <v>200</v>
      </c>
      <c r="D133" s="6">
        <f t="shared" si="16"/>
        <v>0.2</v>
      </c>
      <c r="E133">
        <v>0.108</v>
      </c>
      <c r="F133" s="6">
        <v>1</v>
      </c>
      <c r="G133" s="8">
        <f t="shared" si="12"/>
        <v>0.10766666666666666</v>
      </c>
      <c r="H133" s="8">
        <v>0.014</v>
      </c>
      <c r="I133" s="7">
        <f t="shared" si="13"/>
        <v>9.29835242476173</v>
      </c>
      <c r="J133" s="7">
        <f t="shared" si="17"/>
        <v>0.00929835242476173</v>
      </c>
      <c r="K133" s="7">
        <f t="shared" si="14"/>
        <v>0.23245881061904325</v>
      </c>
      <c r="L133" s="9">
        <f t="shared" si="15"/>
        <v>1.1622940530952162</v>
      </c>
    </row>
    <row r="134" spans="2:12" ht="12.75">
      <c r="B134">
        <v>132</v>
      </c>
      <c r="C134">
        <v>200</v>
      </c>
      <c r="D134" s="6">
        <f t="shared" si="16"/>
        <v>0.2</v>
      </c>
      <c r="E134">
        <v>0.081</v>
      </c>
      <c r="F134" s="24">
        <v>1</v>
      </c>
      <c r="G134" s="8">
        <f t="shared" si="12"/>
        <v>0.08066666666666666</v>
      </c>
      <c r="H134" s="8">
        <v>0.014</v>
      </c>
      <c r="I134" s="7">
        <f t="shared" si="13"/>
        <v>6.966567451369469</v>
      </c>
      <c r="J134" s="7">
        <f t="shared" si="17"/>
        <v>0.0069665674513694695</v>
      </c>
      <c r="K134" s="7">
        <f t="shared" si="14"/>
        <v>0.17416418628423674</v>
      </c>
      <c r="L134" s="9">
        <f t="shared" si="15"/>
        <v>0.8708209314211837</v>
      </c>
    </row>
    <row r="135" spans="1:12" ht="12.75">
      <c r="A135" t="s">
        <v>13</v>
      </c>
      <c r="B135">
        <v>133</v>
      </c>
      <c r="C135">
        <v>200</v>
      </c>
      <c r="D135" s="6">
        <f t="shared" si="16"/>
        <v>0.2</v>
      </c>
      <c r="E135">
        <v>0.033</v>
      </c>
      <c r="F135" s="24">
        <v>1</v>
      </c>
      <c r="G135" s="8">
        <f t="shared" si="12"/>
        <v>0.03266666666666667</v>
      </c>
      <c r="H135" s="8">
        <v>0.014</v>
      </c>
      <c r="I135" s="7">
        <f t="shared" si="13"/>
        <v>2.8211719431165623</v>
      </c>
      <c r="J135" s="7">
        <f t="shared" si="17"/>
        <v>0.002821171943116562</v>
      </c>
      <c r="K135" s="7">
        <f t="shared" si="14"/>
        <v>0.07052929857791405</v>
      </c>
      <c r="L135" s="9">
        <f t="shared" si="15"/>
        <v>0.35264649288957023</v>
      </c>
    </row>
    <row r="136" spans="2:12" ht="12.75">
      <c r="B136">
        <v>134</v>
      </c>
      <c r="C136">
        <v>200</v>
      </c>
      <c r="D136" s="6">
        <f t="shared" si="16"/>
        <v>0.2</v>
      </c>
      <c r="E136">
        <v>0.023</v>
      </c>
      <c r="F136" s="6">
        <v>1</v>
      </c>
      <c r="G136" s="8">
        <f t="shared" si="12"/>
        <v>0.022666666666666665</v>
      </c>
      <c r="H136" s="8">
        <v>0.014</v>
      </c>
      <c r="I136" s="7">
        <f t="shared" si="13"/>
        <v>1.9575478788972063</v>
      </c>
      <c r="J136" s="7">
        <f t="shared" si="17"/>
        <v>0.0019575478788972063</v>
      </c>
      <c r="K136" s="7">
        <f t="shared" si="14"/>
        <v>0.048938696972430154</v>
      </c>
      <c r="L136" s="9">
        <f t="shared" si="15"/>
        <v>0.24469348486215076</v>
      </c>
    </row>
    <row r="137" spans="2:12" ht="12.75">
      <c r="B137">
        <v>135</v>
      </c>
      <c r="C137">
        <v>200</v>
      </c>
      <c r="D137" s="6">
        <f t="shared" si="16"/>
        <v>0.2</v>
      </c>
      <c r="E137">
        <v>0.051</v>
      </c>
      <c r="F137" s="24">
        <v>1</v>
      </c>
      <c r="G137" s="8">
        <f t="shared" si="12"/>
        <v>0.050666666666666665</v>
      </c>
      <c r="H137" s="8">
        <v>0.014</v>
      </c>
      <c r="I137" s="7">
        <f t="shared" si="13"/>
        <v>4.375695258711403</v>
      </c>
      <c r="J137" s="7">
        <f t="shared" si="17"/>
        <v>0.004375695258711403</v>
      </c>
      <c r="K137" s="7">
        <f t="shared" si="14"/>
        <v>0.10939238146778507</v>
      </c>
      <c r="L137" s="9">
        <f t="shared" si="15"/>
        <v>0.5469619073389254</v>
      </c>
    </row>
    <row r="138" spans="2:12" ht="12.75">
      <c r="B138">
        <v>136</v>
      </c>
      <c r="C138">
        <v>200</v>
      </c>
      <c r="D138" s="6">
        <f t="shared" si="16"/>
        <v>0.2</v>
      </c>
      <c r="E138">
        <v>0.033</v>
      </c>
      <c r="F138" s="24">
        <v>1</v>
      </c>
      <c r="G138" s="8">
        <f t="shared" si="12"/>
        <v>0.03266666666666667</v>
      </c>
      <c r="H138" s="8">
        <v>0.014</v>
      </c>
      <c r="I138" s="7">
        <f t="shared" si="13"/>
        <v>2.8211719431165623</v>
      </c>
      <c r="J138" s="7">
        <f t="shared" si="17"/>
        <v>0.002821171943116562</v>
      </c>
      <c r="K138" s="7">
        <f t="shared" si="14"/>
        <v>0.07052929857791405</v>
      </c>
      <c r="L138" s="9">
        <f t="shared" si="15"/>
        <v>0.35264649288957023</v>
      </c>
    </row>
    <row r="139" spans="2:12" ht="12.75">
      <c r="B139">
        <v>137</v>
      </c>
      <c r="C139">
        <v>200</v>
      </c>
      <c r="D139" s="6">
        <f t="shared" si="16"/>
        <v>0.2</v>
      </c>
      <c r="E139">
        <v>0.044</v>
      </c>
      <c r="F139" s="6">
        <v>1</v>
      </c>
      <c r="G139" s="8">
        <f t="shared" si="12"/>
        <v>0.043666666666666666</v>
      </c>
      <c r="H139" s="8">
        <v>0.014</v>
      </c>
      <c r="I139" s="7">
        <f t="shared" si="13"/>
        <v>3.7711584137578535</v>
      </c>
      <c r="J139" s="7">
        <f t="shared" si="17"/>
        <v>0.0037711584137578536</v>
      </c>
      <c r="K139" s="7">
        <f t="shared" si="14"/>
        <v>0.09427896034394634</v>
      </c>
      <c r="L139" s="9">
        <f t="shared" si="15"/>
        <v>0.4713948017197317</v>
      </c>
    </row>
    <row r="140" spans="2:12" ht="12.75">
      <c r="B140">
        <v>138</v>
      </c>
      <c r="C140">
        <v>200</v>
      </c>
      <c r="D140" s="6">
        <f t="shared" si="16"/>
        <v>0.2</v>
      </c>
      <c r="E140">
        <v>0.023</v>
      </c>
      <c r="F140" s="24">
        <v>1</v>
      </c>
      <c r="G140" s="8">
        <f t="shared" si="12"/>
        <v>0.022666666666666665</v>
      </c>
      <c r="H140" s="8">
        <v>0.014</v>
      </c>
      <c r="I140" s="7">
        <f t="shared" si="13"/>
        <v>1.9575478788972063</v>
      </c>
      <c r="J140" s="7">
        <f t="shared" si="17"/>
        <v>0.0019575478788972063</v>
      </c>
      <c r="K140" s="7">
        <f t="shared" si="14"/>
        <v>0.048938696972430154</v>
      </c>
      <c r="L140" s="9">
        <f t="shared" si="15"/>
        <v>0.24469348486215076</v>
      </c>
    </row>
    <row r="141" spans="2:12" ht="12.75">
      <c r="B141">
        <v>139</v>
      </c>
      <c r="C141">
        <v>150</v>
      </c>
      <c r="D141" s="6">
        <f t="shared" si="16"/>
        <v>0.15</v>
      </c>
      <c r="E141">
        <v>0.073</v>
      </c>
      <c r="F141" s="24">
        <v>1</v>
      </c>
      <c r="G141" s="8">
        <f t="shared" si="12"/>
        <v>0.07266666666666666</v>
      </c>
      <c r="H141" s="8">
        <v>0.014</v>
      </c>
      <c r="I141" s="7">
        <f t="shared" si="13"/>
        <v>6.2756681999939845</v>
      </c>
      <c r="J141" s="7">
        <f t="shared" si="17"/>
        <v>0.006275668199993985</v>
      </c>
      <c r="K141" s="7">
        <f t="shared" si="14"/>
        <v>0.1568917049998496</v>
      </c>
      <c r="L141" s="9">
        <f t="shared" si="15"/>
        <v>1.0459446999989974</v>
      </c>
    </row>
    <row r="142" spans="2:12" ht="12.75">
      <c r="B142">
        <v>140</v>
      </c>
      <c r="C142">
        <v>150</v>
      </c>
      <c r="D142" s="6">
        <f t="shared" si="16"/>
        <v>0.15</v>
      </c>
      <c r="E142">
        <v>0.03</v>
      </c>
      <c r="F142" s="6">
        <v>1</v>
      </c>
      <c r="G142" s="8">
        <f t="shared" si="12"/>
        <v>0.029666666666666664</v>
      </c>
      <c r="H142" s="8">
        <v>0.014</v>
      </c>
      <c r="I142" s="7">
        <f t="shared" si="13"/>
        <v>2.5620847238507554</v>
      </c>
      <c r="J142" s="7">
        <f t="shared" si="17"/>
        <v>0.0025620847238507554</v>
      </c>
      <c r="K142" s="7">
        <f t="shared" si="14"/>
        <v>0.06405211809626889</v>
      </c>
      <c r="L142" s="9">
        <f t="shared" si="15"/>
        <v>0.4270141206417926</v>
      </c>
    </row>
    <row r="143" spans="2:12" ht="12.75">
      <c r="B143">
        <v>141</v>
      </c>
      <c r="C143">
        <v>150</v>
      </c>
      <c r="D143" s="6">
        <f t="shared" si="16"/>
        <v>0.15</v>
      </c>
      <c r="E143">
        <v>0.04</v>
      </c>
      <c r="F143" s="24">
        <v>1</v>
      </c>
      <c r="G143" s="8">
        <f t="shared" si="12"/>
        <v>0.03966666666666667</v>
      </c>
      <c r="H143" s="8">
        <v>0.014</v>
      </c>
      <c r="I143" s="7">
        <f t="shared" si="13"/>
        <v>3.4257087880701116</v>
      </c>
      <c r="J143" s="7">
        <f t="shared" si="17"/>
        <v>0.0034257087880701117</v>
      </c>
      <c r="K143" s="7">
        <f t="shared" si="14"/>
        <v>0.08564271970175279</v>
      </c>
      <c r="L143" s="9">
        <f t="shared" si="15"/>
        <v>0.5709514646783519</v>
      </c>
    </row>
    <row r="144" spans="2:12" ht="12.75">
      <c r="B144">
        <v>142</v>
      </c>
      <c r="C144">
        <v>150</v>
      </c>
      <c r="D144" s="6">
        <f t="shared" si="16"/>
        <v>0.15</v>
      </c>
      <c r="E144">
        <v>0.036</v>
      </c>
      <c r="F144" s="24">
        <v>1</v>
      </c>
      <c r="G144" s="8">
        <f t="shared" si="12"/>
        <v>0.035666666666666666</v>
      </c>
      <c r="H144" s="8">
        <v>0.014</v>
      </c>
      <c r="I144" s="7">
        <f t="shared" si="13"/>
        <v>3.0802591623823687</v>
      </c>
      <c r="J144" s="7">
        <f t="shared" si="17"/>
        <v>0.003080259162382369</v>
      </c>
      <c r="K144" s="7">
        <f t="shared" si="14"/>
        <v>0.07700647905955924</v>
      </c>
      <c r="L144" s="9">
        <f t="shared" si="15"/>
        <v>0.5133765270637283</v>
      </c>
    </row>
    <row r="145" spans="2:12" ht="12.75">
      <c r="B145">
        <v>143</v>
      </c>
      <c r="C145">
        <v>150</v>
      </c>
      <c r="D145" s="6">
        <f t="shared" si="16"/>
        <v>0.15</v>
      </c>
      <c r="E145">
        <v>0.056</v>
      </c>
      <c r="F145" s="6">
        <v>1</v>
      </c>
      <c r="G145" s="8">
        <f t="shared" si="12"/>
        <v>0.05566666666666667</v>
      </c>
      <c r="H145" s="8">
        <v>0.014</v>
      </c>
      <c r="I145" s="7">
        <f t="shared" si="13"/>
        <v>4.80750729082108</v>
      </c>
      <c r="J145" s="7">
        <f t="shared" si="17"/>
        <v>0.004807507290821081</v>
      </c>
      <c r="K145" s="7">
        <f t="shared" si="14"/>
        <v>0.12018768227052702</v>
      </c>
      <c r="L145" s="9">
        <f t="shared" si="15"/>
        <v>0.8012512151368468</v>
      </c>
    </row>
    <row r="146" spans="2:12" ht="12.75">
      <c r="B146">
        <v>144</v>
      </c>
      <c r="C146">
        <v>150</v>
      </c>
      <c r="D146" s="6">
        <f t="shared" si="16"/>
        <v>0.15</v>
      </c>
      <c r="E146">
        <v>0.043</v>
      </c>
      <c r="F146" s="24">
        <v>1</v>
      </c>
      <c r="G146" s="8">
        <f t="shared" si="12"/>
        <v>0.042666666666666665</v>
      </c>
      <c r="H146" s="8">
        <v>0.014</v>
      </c>
      <c r="I146" s="7">
        <f t="shared" si="13"/>
        <v>3.6847960073359176</v>
      </c>
      <c r="J146" s="7">
        <f t="shared" si="17"/>
        <v>0.0036847960073359176</v>
      </c>
      <c r="K146" s="7">
        <f t="shared" si="14"/>
        <v>0.09211990018339794</v>
      </c>
      <c r="L146" s="9">
        <f t="shared" si="15"/>
        <v>0.6141326678893196</v>
      </c>
    </row>
    <row r="147" spans="1:12" ht="12.75">
      <c r="A147" t="s">
        <v>14</v>
      </c>
      <c r="B147">
        <v>145</v>
      </c>
      <c r="C147">
        <v>200</v>
      </c>
      <c r="D147" s="6">
        <f t="shared" si="16"/>
        <v>0.2</v>
      </c>
      <c r="E147">
        <v>0.036</v>
      </c>
      <c r="F147" s="24">
        <v>1</v>
      </c>
      <c r="G147" s="8">
        <f t="shared" si="12"/>
        <v>0.035666666666666666</v>
      </c>
      <c r="H147" s="8">
        <v>0.014</v>
      </c>
      <c r="I147" s="7">
        <f t="shared" si="13"/>
        <v>3.0802591623823687</v>
      </c>
      <c r="J147" s="7">
        <f t="shared" si="17"/>
        <v>0.003080259162382369</v>
      </c>
      <c r="K147" s="7">
        <f t="shared" si="14"/>
        <v>0.07700647905955924</v>
      </c>
      <c r="L147" s="9">
        <f t="shared" si="15"/>
        <v>0.38503239529779615</v>
      </c>
    </row>
    <row r="148" spans="2:12" ht="12.75">
      <c r="B148">
        <v>146</v>
      </c>
      <c r="C148">
        <v>200</v>
      </c>
      <c r="D148" s="6">
        <f t="shared" si="16"/>
        <v>0.2</v>
      </c>
      <c r="E148">
        <v>0.026</v>
      </c>
      <c r="F148" s="6">
        <v>1</v>
      </c>
      <c r="G148" s="8">
        <f t="shared" si="12"/>
        <v>0.025666666666666664</v>
      </c>
      <c r="H148" s="8">
        <v>0.014</v>
      </c>
      <c r="I148" s="7">
        <f t="shared" si="13"/>
        <v>2.216635098163013</v>
      </c>
      <c r="J148" s="7">
        <f t="shared" si="17"/>
        <v>0.002216635098163013</v>
      </c>
      <c r="K148" s="7">
        <f t="shared" si="14"/>
        <v>0.055415877454075335</v>
      </c>
      <c r="L148" s="9">
        <f t="shared" si="15"/>
        <v>0.2770793872703767</v>
      </c>
    </row>
    <row r="149" spans="2:12" ht="12.75">
      <c r="B149">
        <v>147</v>
      </c>
      <c r="C149">
        <v>200</v>
      </c>
      <c r="D149" s="6">
        <f t="shared" si="16"/>
        <v>0.2</v>
      </c>
      <c r="E149">
        <v>0.036</v>
      </c>
      <c r="F149" s="24">
        <v>1</v>
      </c>
      <c r="G149" s="8">
        <f t="shared" si="12"/>
        <v>0.035666666666666666</v>
      </c>
      <c r="H149" s="8">
        <v>0.014</v>
      </c>
      <c r="I149" s="7">
        <f t="shared" si="13"/>
        <v>3.0802591623823687</v>
      </c>
      <c r="J149" s="7">
        <f t="shared" si="17"/>
        <v>0.003080259162382369</v>
      </c>
      <c r="K149" s="7">
        <f t="shared" si="14"/>
        <v>0.07700647905955924</v>
      </c>
      <c r="L149" s="9">
        <f t="shared" si="15"/>
        <v>0.38503239529779615</v>
      </c>
    </row>
    <row r="150" spans="2:12" ht="12.75">
      <c r="B150">
        <v>148</v>
      </c>
      <c r="C150">
        <v>200</v>
      </c>
      <c r="D150" s="6">
        <f t="shared" si="16"/>
        <v>0.2</v>
      </c>
      <c r="E150">
        <v>0.031</v>
      </c>
      <c r="F150" s="24">
        <v>1</v>
      </c>
      <c r="G150" s="8">
        <f t="shared" si="12"/>
        <v>0.030666666666666665</v>
      </c>
      <c r="H150" s="8">
        <v>0.014</v>
      </c>
      <c r="I150" s="7">
        <f t="shared" si="13"/>
        <v>2.648447130272691</v>
      </c>
      <c r="J150" s="7">
        <f t="shared" si="17"/>
        <v>0.002648447130272691</v>
      </c>
      <c r="K150" s="7">
        <f t="shared" si="14"/>
        <v>0.06621117825681727</v>
      </c>
      <c r="L150" s="9">
        <f t="shared" si="15"/>
        <v>0.33105589128408636</v>
      </c>
    </row>
    <row r="151" spans="2:12" ht="12.75">
      <c r="B151">
        <v>149</v>
      </c>
      <c r="C151">
        <v>200</v>
      </c>
      <c r="D151" s="6">
        <f t="shared" si="16"/>
        <v>0.2</v>
      </c>
      <c r="E151">
        <v>0.027</v>
      </c>
      <c r="F151" s="6">
        <v>1</v>
      </c>
      <c r="G151" s="8">
        <f t="shared" si="12"/>
        <v>0.026666666666666665</v>
      </c>
      <c r="H151" s="8">
        <v>0.014</v>
      </c>
      <c r="I151" s="7">
        <f t="shared" si="13"/>
        <v>2.3029975045849485</v>
      </c>
      <c r="J151" s="7">
        <f t="shared" si="17"/>
        <v>0.0023029975045849487</v>
      </c>
      <c r="K151" s="7">
        <f t="shared" si="14"/>
        <v>0.05757493761462371</v>
      </c>
      <c r="L151" s="9">
        <f t="shared" si="15"/>
        <v>0.28787468807311856</v>
      </c>
    </row>
    <row r="152" spans="2:12" ht="12.75">
      <c r="B152">
        <v>150</v>
      </c>
      <c r="C152">
        <v>200</v>
      </c>
      <c r="D152" s="6">
        <f t="shared" si="16"/>
        <v>0.2</v>
      </c>
      <c r="E152">
        <v>0.016</v>
      </c>
      <c r="F152" s="24">
        <v>1</v>
      </c>
      <c r="G152" s="8">
        <f t="shared" si="12"/>
        <v>0.015666666666666666</v>
      </c>
      <c r="H152" s="8">
        <v>0.014</v>
      </c>
      <c r="I152" s="7">
        <f t="shared" si="13"/>
        <v>1.3530110339436572</v>
      </c>
      <c r="J152" s="7">
        <f t="shared" si="17"/>
        <v>0.0013530110339436572</v>
      </c>
      <c r="K152" s="7">
        <f t="shared" si="14"/>
        <v>0.03382527584859143</v>
      </c>
      <c r="L152" s="9">
        <f t="shared" si="15"/>
        <v>0.16912637924295712</v>
      </c>
    </row>
    <row r="153" spans="2:12" ht="12.75">
      <c r="B153">
        <v>151</v>
      </c>
      <c r="C153">
        <v>200</v>
      </c>
      <c r="D153" s="6">
        <f t="shared" si="16"/>
        <v>0.2</v>
      </c>
      <c r="E153">
        <v>0.09</v>
      </c>
      <c r="F153" s="24">
        <v>1</v>
      </c>
      <c r="G153" s="8">
        <f t="shared" si="12"/>
        <v>0.08966666666666666</v>
      </c>
      <c r="H153" s="8">
        <v>0.014</v>
      </c>
      <c r="I153" s="7">
        <f t="shared" si="13"/>
        <v>7.74382910916689</v>
      </c>
      <c r="J153" s="7">
        <f t="shared" si="17"/>
        <v>0.00774382910916689</v>
      </c>
      <c r="K153" s="7">
        <f t="shared" si="14"/>
        <v>0.19359572772917225</v>
      </c>
      <c r="L153" s="9">
        <f t="shared" si="15"/>
        <v>0.9679786386458612</v>
      </c>
    </row>
    <row r="154" spans="2:12" ht="12.75">
      <c r="B154">
        <v>152</v>
      </c>
      <c r="C154">
        <v>150</v>
      </c>
      <c r="D154" s="6">
        <f t="shared" si="16"/>
        <v>0.15</v>
      </c>
      <c r="E154">
        <v>0.135</v>
      </c>
      <c r="F154" s="6">
        <v>1</v>
      </c>
      <c r="G154" s="8">
        <f t="shared" si="12"/>
        <v>0.13466666666666668</v>
      </c>
      <c r="H154" s="8">
        <v>0.014</v>
      </c>
      <c r="I154" s="7">
        <f t="shared" si="13"/>
        <v>11.630137398153993</v>
      </c>
      <c r="J154" s="7">
        <f t="shared" si="17"/>
        <v>0.011630137398153993</v>
      </c>
      <c r="K154" s="7">
        <f t="shared" si="14"/>
        <v>0.2907534349538498</v>
      </c>
      <c r="L154" s="9">
        <f t="shared" si="15"/>
        <v>1.9383562330256654</v>
      </c>
    </row>
    <row r="155" spans="2:12" ht="12.75">
      <c r="B155">
        <v>153</v>
      </c>
      <c r="C155">
        <v>200</v>
      </c>
      <c r="D155" s="6">
        <f t="shared" si="16"/>
        <v>0.2</v>
      </c>
      <c r="E155">
        <v>0.065</v>
      </c>
      <c r="F155" s="24">
        <v>1</v>
      </c>
      <c r="G155" s="8">
        <f t="shared" si="12"/>
        <v>0.06466666666666666</v>
      </c>
      <c r="H155" s="8">
        <v>0.014</v>
      </c>
      <c r="I155" s="7">
        <f t="shared" si="13"/>
        <v>5.584768948618501</v>
      </c>
      <c r="J155" s="7">
        <f t="shared" si="17"/>
        <v>0.005584768948618501</v>
      </c>
      <c r="K155" s="7">
        <f t="shared" si="14"/>
        <v>0.1396192237154625</v>
      </c>
      <c r="L155" s="9">
        <f t="shared" si="15"/>
        <v>0.6980961185773125</v>
      </c>
    </row>
    <row r="156" spans="2:12" ht="12.75">
      <c r="B156">
        <v>154</v>
      </c>
      <c r="C156">
        <v>200</v>
      </c>
      <c r="D156" s="6">
        <f t="shared" si="16"/>
        <v>0.2</v>
      </c>
      <c r="E156">
        <v>0.122</v>
      </c>
      <c r="F156" s="24">
        <v>1</v>
      </c>
      <c r="G156" s="8">
        <f t="shared" si="12"/>
        <v>0.12166666666666666</v>
      </c>
      <c r="H156" s="8">
        <v>0.014</v>
      </c>
      <c r="I156" s="7">
        <f t="shared" si="13"/>
        <v>10.507426114668828</v>
      </c>
      <c r="J156" s="7">
        <f t="shared" si="17"/>
        <v>0.010507426114668829</v>
      </c>
      <c r="K156" s="7">
        <f t="shared" si="14"/>
        <v>0.26268565286672074</v>
      </c>
      <c r="L156" s="9">
        <f t="shared" si="15"/>
        <v>1.3134282643336037</v>
      </c>
    </row>
    <row r="157" spans="2:12" ht="12.75">
      <c r="B157">
        <v>155</v>
      </c>
      <c r="C157">
        <v>200</v>
      </c>
      <c r="D157" s="6">
        <f t="shared" si="16"/>
        <v>0.2</v>
      </c>
      <c r="E157">
        <v>0.155</v>
      </c>
      <c r="F157" s="6">
        <v>1</v>
      </c>
      <c r="G157" s="8">
        <f t="shared" si="12"/>
        <v>0.15466666666666667</v>
      </c>
      <c r="H157" s="8">
        <v>0.014</v>
      </c>
      <c r="I157" s="7">
        <f t="shared" si="13"/>
        <v>13.357385526592703</v>
      </c>
      <c r="J157" s="7">
        <f t="shared" si="17"/>
        <v>0.013357385526592703</v>
      </c>
      <c r="K157" s="7">
        <f t="shared" si="14"/>
        <v>0.33393463816481755</v>
      </c>
      <c r="L157" s="9">
        <f t="shared" si="15"/>
        <v>1.6696731908240876</v>
      </c>
    </row>
    <row r="158" spans="2:12" ht="12.75">
      <c r="B158">
        <v>156</v>
      </c>
      <c r="C158">
        <v>200</v>
      </c>
      <c r="D158" s="6">
        <f t="shared" si="16"/>
        <v>0.2</v>
      </c>
      <c r="E158">
        <v>0.106</v>
      </c>
      <c r="F158" s="24">
        <v>1</v>
      </c>
      <c r="G158" s="8">
        <f t="shared" si="12"/>
        <v>0.10566666666666666</v>
      </c>
      <c r="H158" s="8">
        <v>0.014</v>
      </c>
      <c r="I158" s="7">
        <f t="shared" si="13"/>
        <v>9.125627611917858</v>
      </c>
      <c r="J158" s="7">
        <f t="shared" si="17"/>
        <v>0.00912562761191786</v>
      </c>
      <c r="K158" s="7">
        <f t="shared" si="14"/>
        <v>0.22814069029794648</v>
      </c>
      <c r="L158" s="9">
        <f t="shared" si="15"/>
        <v>1.1407034514897323</v>
      </c>
    </row>
    <row r="159" spans="1:12" ht="12.75">
      <c r="A159" t="s">
        <v>15</v>
      </c>
      <c r="B159">
        <v>157</v>
      </c>
      <c r="C159">
        <v>150</v>
      </c>
      <c r="D159" s="6">
        <f t="shared" si="16"/>
        <v>0.15</v>
      </c>
      <c r="E159">
        <v>0.027</v>
      </c>
      <c r="F159" s="24">
        <v>1</v>
      </c>
      <c r="G159" s="8">
        <f t="shared" si="12"/>
        <v>0.026666666666666665</v>
      </c>
      <c r="H159" s="8">
        <v>0.014</v>
      </c>
      <c r="I159" s="7">
        <f t="shared" si="13"/>
        <v>2.3029975045849485</v>
      </c>
      <c r="J159" s="7">
        <f t="shared" si="17"/>
        <v>0.0023029975045849487</v>
      </c>
      <c r="K159" s="7">
        <f t="shared" si="14"/>
        <v>0.05757493761462371</v>
      </c>
      <c r="L159" s="9">
        <f t="shared" si="15"/>
        <v>0.38383291743082476</v>
      </c>
    </row>
    <row r="160" spans="2:12" ht="12.75">
      <c r="B160">
        <v>158</v>
      </c>
      <c r="C160">
        <v>150</v>
      </c>
      <c r="D160" s="6">
        <f t="shared" si="16"/>
        <v>0.15</v>
      </c>
      <c r="E160">
        <v>0.031</v>
      </c>
      <c r="F160" s="6">
        <v>1</v>
      </c>
      <c r="G160" s="8">
        <f t="shared" si="12"/>
        <v>0.030666666666666665</v>
      </c>
      <c r="H160" s="8">
        <v>0.014</v>
      </c>
      <c r="I160" s="7">
        <f t="shared" si="13"/>
        <v>2.648447130272691</v>
      </c>
      <c r="J160" s="7">
        <f t="shared" si="17"/>
        <v>0.002648447130272691</v>
      </c>
      <c r="K160" s="7">
        <f t="shared" si="14"/>
        <v>0.06621117825681727</v>
      </c>
      <c r="L160" s="9">
        <f t="shared" si="15"/>
        <v>0.4414078550454485</v>
      </c>
    </row>
    <row r="161" spans="2:12" ht="12.75">
      <c r="B161">
        <v>159</v>
      </c>
      <c r="C161">
        <v>150</v>
      </c>
      <c r="D161" s="6">
        <f t="shared" si="16"/>
        <v>0.15</v>
      </c>
      <c r="E161">
        <v>0.037</v>
      </c>
      <c r="F161" s="24">
        <v>1</v>
      </c>
      <c r="G161" s="8">
        <f t="shared" si="12"/>
        <v>0.03666666666666667</v>
      </c>
      <c r="H161" s="8">
        <v>0.014</v>
      </c>
      <c r="I161" s="7">
        <f t="shared" si="13"/>
        <v>3.1666215688043047</v>
      </c>
      <c r="J161" s="7">
        <f t="shared" si="17"/>
        <v>0.0031666215688043045</v>
      </c>
      <c r="K161" s="7">
        <f t="shared" si="14"/>
        <v>0.0791655392201076</v>
      </c>
      <c r="L161" s="9">
        <f t="shared" si="15"/>
        <v>0.527770261467384</v>
      </c>
    </row>
    <row r="162" spans="2:12" ht="12.75">
      <c r="B162">
        <v>160</v>
      </c>
      <c r="C162">
        <v>150</v>
      </c>
      <c r="D162" s="6">
        <f t="shared" si="16"/>
        <v>0.15</v>
      </c>
      <c r="E162">
        <v>0.03</v>
      </c>
      <c r="F162" s="24">
        <v>1</v>
      </c>
      <c r="G162" s="8">
        <f aca="true" t="shared" si="18" ref="G162:G181">E162-$T$28</f>
        <v>0.029666666666666664</v>
      </c>
      <c r="H162" s="8">
        <v>0.014</v>
      </c>
      <c r="I162" s="7">
        <f aca="true" t="shared" si="19" ref="I162:I181">G162/$T$13</f>
        <v>2.5620847238507554</v>
      </c>
      <c r="J162" s="7">
        <f t="shared" si="17"/>
        <v>0.0025620847238507554</v>
      </c>
      <c r="K162" s="7">
        <f aca="true" t="shared" si="20" ref="K162:K181">J162*5/2*10/1*F162</f>
        <v>0.06405211809626889</v>
      </c>
      <c r="L162" s="9">
        <f aca="true" t="shared" si="21" ref="L162:L181">K162/D162</f>
        <v>0.4270141206417926</v>
      </c>
    </row>
    <row r="163" spans="2:12" ht="12.75">
      <c r="B163">
        <v>161</v>
      </c>
      <c r="C163">
        <v>150</v>
      </c>
      <c r="D163" s="6">
        <f t="shared" si="16"/>
        <v>0.15</v>
      </c>
      <c r="E163">
        <v>0.027</v>
      </c>
      <c r="F163" s="6">
        <v>1</v>
      </c>
      <c r="G163" s="8">
        <f t="shared" si="18"/>
        <v>0.026666666666666665</v>
      </c>
      <c r="H163" s="8">
        <v>0.014</v>
      </c>
      <c r="I163" s="7">
        <f t="shared" si="19"/>
        <v>2.3029975045849485</v>
      </c>
      <c r="J163" s="7">
        <f t="shared" si="17"/>
        <v>0.0023029975045849487</v>
      </c>
      <c r="K163" s="7">
        <f t="shared" si="20"/>
        <v>0.05757493761462371</v>
      </c>
      <c r="L163" s="9">
        <f t="shared" si="21"/>
        <v>0.38383291743082476</v>
      </c>
    </row>
    <row r="164" spans="2:12" ht="12.75">
      <c r="B164">
        <v>162</v>
      </c>
      <c r="C164">
        <v>150</v>
      </c>
      <c r="D164" s="6">
        <f t="shared" si="16"/>
        <v>0.15</v>
      </c>
      <c r="E164">
        <v>0.019</v>
      </c>
      <c r="F164" s="24">
        <v>1</v>
      </c>
      <c r="G164" s="8">
        <f t="shared" si="18"/>
        <v>0.018666666666666665</v>
      </c>
      <c r="H164" s="8">
        <v>0.014</v>
      </c>
      <c r="I164" s="7">
        <f t="shared" si="19"/>
        <v>1.6120982532094639</v>
      </c>
      <c r="J164" s="7">
        <f t="shared" si="17"/>
        <v>0.001612098253209464</v>
      </c>
      <c r="K164" s="7">
        <f t="shared" si="20"/>
        <v>0.040302456330236595</v>
      </c>
      <c r="L164" s="9">
        <f t="shared" si="21"/>
        <v>0.2686830422015773</v>
      </c>
    </row>
    <row r="165" spans="2:12" ht="12.75">
      <c r="B165">
        <v>163</v>
      </c>
      <c r="C165">
        <v>100</v>
      </c>
      <c r="D165" s="6">
        <f t="shared" si="16"/>
        <v>0.1</v>
      </c>
      <c r="E165">
        <v>0.059</v>
      </c>
      <c r="F165" s="24">
        <v>1</v>
      </c>
      <c r="G165" s="8">
        <f t="shared" si="18"/>
        <v>0.058666666666666666</v>
      </c>
      <c r="H165" s="8">
        <v>0.014</v>
      </c>
      <c r="I165" s="7">
        <f t="shared" si="19"/>
        <v>5.066594510086887</v>
      </c>
      <c r="J165" s="7">
        <f t="shared" si="17"/>
        <v>0.005066594510086887</v>
      </c>
      <c r="K165" s="7">
        <f t="shared" si="20"/>
        <v>0.12666486275217217</v>
      </c>
      <c r="L165" s="9">
        <f t="shared" si="21"/>
        <v>1.2666486275217217</v>
      </c>
    </row>
    <row r="166" spans="2:12" ht="12.75">
      <c r="B166">
        <v>164</v>
      </c>
      <c r="C166">
        <v>100</v>
      </c>
      <c r="D166" s="6">
        <f t="shared" si="16"/>
        <v>0.1</v>
      </c>
      <c r="E166">
        <v>0.042</v>
      </c>
      <c r="F166" s="6">
        <v>1</v>
      </c>
      <c r="G166" s="8">
        <f t="shared" si="18"/>
        <v>0.04166666666666667</v>
      </c>
      <c r="H166" s="8">
        <v>0.014</v>
      </c>
      <c r="I166" s="7">
        <f t="shared" si="19"/>
        <v>3.5984336009139826</v>
      </c>
      <c r="J166" s="7">
        <f t="shared" si="17"/>
        <v>0.0035984336009139825</v>
      </c>
      <c r="K166" s="7">
        <f t="shared" si="20"/>
        <v>0.08996084002284957</v>
      </c>
      <c r="L166" s="9">
        <f t="shared" si="21"/>
        <v>0.8996084002284956</v>
      </c>
    </row>
    <row r="167" spans="2:12" ht="12.75">
      <c r="B167">
        <v>165</v>
      </c>
      <c r="C167">
        <v>150</v>
      </c>
      <c r="D167" s="6">
        <f t="shared" si="16"/>
        <v>0.15</v>
      </c>
      <c r="E167">
        <v>0.059</v>
      </c>
      <c r="F167" s="24">
        <v>1</v>
      </c>
      <c r="G167" s="8">
        <f t="shared" si="18"/>
        <v>0.058666666666666666</v>
      </c>
      <c r="H167" s="8">
        <v>0.014</v>
      </c>
      <c r="I167" s="7">
        <f t="shared" si="19"/>
        <v>5.066594510086887</v>
      </c>
      <c r="J167" s="7">
        <f t="shared" si="17"/>
        <v>0.005066594510086887</v>
      </c>
      <c r="K167" s="7">
        <f t="shared" si="20"/>
        <v>0.12666486275217217</v>
      </c>
      <c r="L167" s="9">
        <f t="shared" si="21"/>
        <v>0.8444324183478146</v>
      </c>
    </row>
    <row r="168" spans="2:12" ht="12.75">
      <c r="B168">
        <v>166</v>
      </c>
      <c r="C168">
        <v>150</v>
      </c>
      <c r="D168" s="6">
        <f t="shared" si="16"/>
        <v>0.15</v>
      </c>
      <c r="E168">
        <v>0.081</v>
      </c>
      <c r="F168" s="24">
        <v>1</v>
      </c>
      <c r="G168" s="8">
        <f t="shared" si="18"/>
        <v>0.08066666666666666</v>
      </c>
      <c r="H168" s="8">
        <v>0.014</v>
      </c>
      <c r="I168" s="7">
        <f t="shared" si="19"/>
        <v>6.966567451369469</v>
      </c>
      <c r="J168" s="7">
        <f t="shared" si="17"/>
        <v>0.0069665674513694695</v>
      </c>
      <c r="K168" s="7">
        <f t="shared" si="20"/>
        <v>0.17416418628423674</v>
      </c>
      <c r="L168" s="9">
        <f t="shared" si="21"/>
        <v>1.161094575228245</v>
      </c>
    </row>
    <row r="169" spans="2:12" ht="12.75">
      <c r="B169">
        <v>167</v>
      </c>
      <c r="C169">
        <v>100</v>
      </c>
      <c r="D169" s="6">
        <f t="shared" si="16"/>
        <v>0.1</v>
      </c>
      <c r="E169">
        <v>0.049</v>
      </c>
      <c r="F169" s="6">
        <v>1</v>
      </c>
      <c r="G169" s="8">
        <f t="shared" si="18"/>
        <v>0.04866666666666667</v>
      </c>
      <c r="H169" s="8">
        <v>0.014</v>
      </c>
      <c r="I169" s="7">
        <f t="shared" si="19"/>
        <v>4.202970445867532</v>
      </c>
      <c r="J169" s="7">
        <f t="shared" si="17"/>
        <v>0.004202970445867532</v>
      </c>
      <c r="K169" s="7">
        <f t="shared" si="20"/>
        <v>0.10507426114668829</v>
      </c>
      <c r="L169" s="9">
        <f t="shared" si="21"/>
        <v>1.0507426114668827</v>
      </c>
    </row>
    <row r="170" spans="2:12" ht="12.75">
      <c r="B170">
        <v>168</v>
      </c>
      <c r="C170">
        <v>150</v>
      </c>
      <c r="D170" s="6">
        <f t="shared" si="16"/>
        <v>0.15</v>
      </c>
      <c r="E170">
        <v>0.078</v>
      </c>
      <c r="F170" s="24">
        <v>1</v>
      </c>
      <c r="G170" s="8">
        <f t="shared" si="18"/>
        <v>0.07766666666666666</v>
      </c>
      <c r="H170" s="8">
        <v>0.014</v>
      </c>
      <c r="I170" s="7">
        <f t="shared" si="19"/>
        <v>6.707480232103663</v>
      </c>
      <c r="J170" s="7">
        <f t="shared" si="17"/>
        <v>0.006707480232103663</v>
      </c>
      <c r="K170" s="7">
        <f t="shared" si="20"/>
        <v>0.16768700580259158</v>
      </c>
      <c r="L170" s="9">
        <f t="shared" si="21"/>
        <v>1.1179133720172771</v>
      </c>
    </row>
    <row r="171" spans="1:12" ht="12.75">
      <c r="A171" t="s">
        <v>16</v>
      </c>
      <c r="B171">
        <v>169</v>
      </c>
      <c r="C171">
        <v>0</v>
      </c>
      <c r="D171" s="6">
        <f t="shared" si="16"/>
        <v>0</v>
      </c>
      <c r="E171">
        <v>0.003</v>
      </c>
      <c r="F171" s="24">
        <v>1</v>
      </c>
      <c r="G171" s="8">
        <f t="shared" si="18"/>
        <v>0.0026666666666666666</v>
      </c>
      <c r="H171" s="8">
        <v>0.014</v>
      </c>
      <c r="I171" s="7">
        <f t="shared" si="19"/>
        <v>0.23029975045849485</v>
      </c>
      <c r="J171" s="7">
        <f t="shared" si="17"/>
        <v>0.00023029975045849485</v>
      </c>
      <c r="K171" s="7">
        <f t="shared" si="20"/>
        <v>0.005757493761462371</v>
      </c>
      <c r="L171" s="9" t="e">
        <f t="shared" si="21"/>
        <v>#DIV/0!</v>
      </c>
    </row>
    <row r="172" spans="2:12" ht="12.75">
      <c r="B172">
        <v>170</v>
      </c>
      <c r="C172">
        <v>0</v>
      </c>
      <c r="D172" s="6">
        <f t="shared" si="16"/>
        <v>0</v>
      </c>
      <c r="E172">
        <v>0.001</v>
      </c>
      <c r="F172" s="6">
        <v>1</v>
      </c>
      <c r="G172" s="8">
        <f t="shared" si="18"/>
        <v>0.0006666666666666668</v>
      </c>
      <c r="H172" s="8">
        <v>0.014</v>
      </c>
      <c r="I172" s="7">
        <f t="shared" si="19"/>
        <v>0.05757493761462373</v>
      </c>
      <c r="J172" s="7">
        <f t="shared" si="17"/>
        <v>5.7574937614623727E-05</v>
      </c>
      <c r="K172" s="7">
        <f t="shared" si="20"/>
        <v>0.0014393734403655933</v>
      </c>
      <c r="L172" s="9" t="e">
        <f t="shared" si="21"/>
        <v>#DIV/0!</v>
      </c>
    </row>
    <row r="173" spans="2:12" ht="12.75">
      <c r="B173">
        <v>171</v>
      </c>
      <c r="C173">
        <v>0</v>
      </c>
      <c r="D173" s="6">
        <f t="shared" si="16"/>
        <v>0</v>
      </c>
      <c r="E173">
        <v>0.002</v>
      </c>
      <c r="F173" s="24">
        <v>1</v>
      </c>
      <c r="G173" s="8">
        <f t="shared" si="18"/>
        <v>0.0016666666666666668</v>
      </c>
      <c r="H173" s="8">
        <v>0.014</v>
      </c>
      <c r="I173" s="7">
        <f t="shared" si="19"/>
        <v>0.1439373440365593</v>
      </c>
      <c r="J173" s="7">
        <f t="shared" si="17"/>
        <v>0.00014393734403655932</v>
      </c>
      <c r="K173" s="7">
        <f t="shared" si="20"/>
        <v>0.0035984336009139833</v>
      </c>
      <c r="L173" s="9" t="e">
        <f t="shared" si="21"/>
        <v>#DIV/0!</v>
      </c>
    </row>
    <row r="174" spans="1:12" ht="12.75">
      <c r="A174" t="s">
        <v>17</v>
      </c>
      <c r="B174">
        <v>172</v>
      </c>
      <c r="C174">
        <v>800</v>
      </c>
      <c r="D174" s="6">
        <f t="shared" si="16"/>
        <v>0.8</v>
      </c>
      <c r="E174">
        <v>0.116</v>
      </c>
      <c r="F174" s="24">
        <v>1</v>
      </c>
      <c r="G174" s="8">
        <f t="shared" si="18"/>
        <v>0.11566666666666667</v>
      </c>
      <c r="H174" s="8">
        <v>0.014</v>
      </c>
      <c r="I174" s="7">
        <f t="shared" si="19"/>
        <v>9.989251676137215</v>
      </c>
      <c r="J174" s="7">
        <f t="shared" si="17"/>
        <v>0.009989251676137215</v>
      </c>
      <c r="K174" s="7">
        <f t="shared" si="20"/>
        <v>0.24973129190343035</v>
      </c>
      <c r="L174" s="9">
        <f t="shared" si="21"/>
        <v>0.3121641148792879</v>
      </c>
    </row>
    <row r="175" spans="1:12" ht="12.75">
      <c r="A175" t="s">
        <v>18</v>
      </c>
      <c r="B175">
        <v>173</v>
      </c>
      <c r="C175">
        <v>800</v>
      </c>
      <c r="D175" s="6">
        <f t="shared" si="16"/>
        <v>0.8</v>
      </c>
      <c r="E175">
        <v>0.092</v>
      </c>
      <c r="F175" s="6">
        <v>1</v>
      </c>
      <c r="G175" s="8">
        <f t="shared" si="18"/>
        <v>0.09166666666666666</v>
      </c>
      <c r="H175" s="8">
        <v>0.014</v>
      </c>
      <c r="I175" s="7">
        <f t="shared" si="19"/>
        <v>7.916553922010761</v>
      </c>
      <c r="J175" s="7">
        <f t="shared" si="17"/>
        <v>0.007916553922010761</v>
      </c>
      <c r="K175" s="7">
        <f t="shared" si="20"/>
        <v>0.19791384805026901</v>
      </c>
      <c r="L175" s="9">
        <f t="shared" si="21"/>
        <v>0.24739231006283627</v>
      </c>
    </row>
    <row r="176" spans="1:12" ht="12.75">
      <c r="A176" t="s">
        <v>19</v>
      </c>
      <c r="B176">
        <v>174</v>
      </c>
      <c r="C176">
        <v>800</v>
      </c>
      <c r="D176" s="6">
        <f t="shared" si="16"/>
        <v>0.8</v>
      </c>
      <c r="E176">
        <v>0.115</v>
      </c>
      <c r="F176" s="24">
        <v>1</v>
      </c>
      <c r="G176" s="8">
        <f t="shared" si="18"/>
        <v>0.11466666666666667</v>
      </c>
      <c r="H176" s="8">
        <v>0.014</v>
      </c>
      <c r="I176" s="7">
        <f t="shared" si="19"/>
        <v>9.90288926971528</v>
      </c>
      <c r="J176" s="7">
        <f t="shared" si="17"/>
        <v>0.00990288926971528</v>
      </c>
      <c r="K176" s="7">
        <f t="shared" si="20"/>
        <v>0.24757223174288195</v>
      </c>
      <c r="L176" s="9">
        <f t="shared" si="21"/>
        <v>0.30946528967860243</v>
      </c>
    </row>
    <row r="177" spans="1:12" ht="12.75">
      <c r="A177" t="s">
        <v>20</v>
      </c>
      <c r="B177">
        <v>175</v>
      </c>
      <c r="D177" s="6">
        <f t="shared" si="16"/>
        <v>0</v>
      </c>
      <c r="E177">
        <v>0.013</v>
      </c>
      <c r="F177" s="24">
        <v>1</v>
      </c>
      <c r="G177" s="8">
        <f t="shared" si="18"/>
        <v>0.012666666666666666</v>
      </c>
      <c r="H177" s="8">
        <v>0.014</v>
      </c>
      <c r="I177" s="7">
        <f t="shared" si="19"/>
        <v>1.0939238146778507</v>
      </c>
      <c r="J177" s="7">
        <f t="shared" si="17"/>
        <v>0.0010939238146778507</v>
      </c>
      <c r="K177" s="7">
        <f t="shared" si="20"/>
        <v>0.027348095366946268</v>
      </c>
      <c r="L177" s="9" t="e">
        <f t="shared" si="21"/>
        <v>#DIV/0!</v>
      </c>
    </row>
    <row r="178" spans="1:12" ht="12.75">
      <c r="A178" s="1">
        <v>39033</v>
      </c>
      <c r="B178">
        <v>176</v>
      </c>
      <c r="D178" s="6">
        <f t="shared" si="16"/>
        <v>0</v>
      </c>
      <c r="E178">
        <v>0.01</v>
      </c>
      <c r="F178" s="6">
        <v>1</v>
      </c>
      <c r="G178" s="8">
        <f t="shared" si="18"/>
        <v>0.009666666666666667</v>
      </c>
      <c r="H178" s="8">
        <v>0.014</v>
      </c>
      <c r="I178" s="7">
        <f t="shared" si="19"/>
        <v>0.8348365954120439</v>
      </c>
      <c r="J178" s="7">
        <f t="shared" si="17"/>
        <v>0.0008348365954120439</v>
      </c>
      <c r="K178" s="7">
        <f t="shared" si="20"/>
        <v>0.020870914885301097</v>
      </c>
      <c r="L178" s="9" t="e">
        <f t="shared" si="21"/>
        <v>#DIV/0!</v>
      </c>
    </row>
    <row r="179" spans="1:12" ht="12.75">
      <c r="A179" t="s">
        <v>21</v>
      </c>
      <c r="B179">
        <v>177</v>
      </c>
      <c r="C179">
        <v>0</v>
      </c>
      <c r="D179" s="6">
        <f t="shared" si="16"/>
        <v>0</v>
      </c>
      <c r="E179">
        <v>0.015</v>
      </c>
      <c r="F179" s="24">
        <v>1</v>
      </c>
      <c r="G179" s="8">
        <f t="shared" si="18"/>
        <v>0.014666666666666666</v>
      </c>
      <c r="H179" s="8">
        <v>0.014</v>
      </c>
      <c r="I179" s="7">
        <f t="shared" si="19"/>
        <v>1.2666486275217217</v>
      </c>
      <c r="J179" s="7">
        <f t="shared" si="17"/>
        <v>0.0012666486275217216</v>
      </c>
      <c r="K179" s="7">
        <f t="shared" si="20"/>
        <v>0.031666215688043044</v>
      </c>
      <c r="L179" s="9" t="e">
        <f t="shared" si="21"/>
        <v>#DIV/0!</v>
      </c>
    </row>
    <row r="180" spans="1:12" ht="12.75">
      <c r="A180" t="s">
        <v>21</v>
      </c>
      <c r="B180">
        <v>178</v>
      </c>
      <c r="C180">
        <v>0</v>
      </c>
      <c r="D180" s="6">
        <f t="shared" si="16"/>
        <v>0</v>
      </c>
      <c r="E180">
        <v>0.009</v>
      </c>
      <c r="F180" s="24">
        <v>1</v>
      </c>
      <c r="G180" s="8">
        <f t="shared" si="18"/>
        <v>0.008666666666666666</v>
      </c>
      <c r="H180" s="8">
        <v>0.014</v>
      </c>
      <c r="I180" s="7">
        <f t="shared" si="19"/>
        <v>0.7484741889901083</v>
      </c>
      <c r="J180" s="7">
        <f t="shared" si="17"/>
        <v>0.0007484741889901083</v>
      </c>
      <c r="K180" s="7">
        <f t="shared" si="20"/>
        <v>0.01871185472475271</v>
      </c>
      <c r="L180" s="9" t="e">
        <f t="shared" si="21"/>
        <v>#DIV/0!</v>
      </c>
    </row>
    <row r="181" spans="1:12" ht="12.75">
      <c r="A181" t="s">
        <v>21</v>
      </c>
      <c r="B181">
        <v>179</v>
      </c>
      <c r="C181">
        <v>0</v>
      </c>
      <c r="D181" s="6">
        <f t="shared" si="16"/>
        <v>0</v>
      </c>
      <c r="E181">
        <v>0.01</v>
      </c>
      <c r="F181" s="6">
        <v>1</v>
      </c>
      <c r="G181" s="8">
        <f t="shared" si="18"/>
        <v>0.009666666666666667</v>
      </c>
      <c r="H181" s="8">
        <v>0.014</v>
      </c>
      <c r="I181" s="7">
        <f t="shared" si="19"/>
        <v>0.8348365954120439</v>
      </c>
      <c r="J181" s="7">
        <f t="shared" si="17"/>
        <v>0.0008348365954120439</v>
      </c>
      <c r="K181" s="7">
        <f t="shared" si="20"/>
        <v>0.020870914885301097</v>
      </c>
      <c r="L181" s="9" t="e">
        <f t="shared" si="21"/>
        <v>#DIV/0!</v>
      </c>
    </row>
    <row r="182" spans="7:12" ht="12.75">
      <c r="G182" s="8"/>
      <c r="H182" s="8"/>
      <c r="I182" s="7"/>
      <c r="J182" s="7"/>
      <c r="K182" s="7"/>
      <c r="L182" s="9"/>
    </row>
    <row r="183" spans="1:5" ht="12.75">
      <c r="A183" s="10" t="s">
        <v>710</v>
      </c>
      <c r="B183" s="10"/>
      <c r="C183" s="10"/>
      <c r="D183" s="10"/>
      <c r="E183" s="10" t="s">
        <v>23</v>
      </c>
    </row>
    <row r="184" spans="1:12" ht="12.75">
      <c r="A184" s="10">
        <v>1</v>
      </c>
      <c r="B184" s="10">
        <v>1</v>
      </c>
      <c r="C184" s="10">
        <v>30</v>
      </c>
      <c r="D184" s="6">
        <f aca="true" t="shared" si="22" ref="D184:D195">C184/1000</f>
        <v>0.03</v>
      </c>
      <c r="E184" s="10">
        <v>0.403</v>
      </c>
      <c r="F184">
        <v>1</v>
      </c>
      <c r="G184" s="8">
        <f>E184-$T$28</f>
        <v>0.4026666666666667</v>
      </c>
      <c r="H184" s="8">
        <v>0.014</v>
      </c>
      <c r="I184" s="7">
        <f>G184/$T$13</f>
        <v>34.77526231923272</v>
      </c>
      <c r="J184" s="7">
        <f t="shared" si="17"/>
        <v>0.034775262319232725</v>
      </c>
      <c r="K184" s="7">
        <f>J184*5/2*10/1*F184</f>
        <v>0.8693815579808182</v>
      </c>
      <c r="L184" s="9">
        <f>K184/D184</f>
        <v>28.979385266027272</v>
      </c>
    </row>
    <row r="185" spans="1:12" ht="12.75">
      <c r="A185" s="10">
        <v>2</v>
      </c>
      <c r="B185" s="10">
        <v>2</v>
      </c>
      <c r="C185" s="10">
        <v>30</v>
      </c>
      <c r="D185" s="6">
        <f t="shared" si="22"/>
        <v>0.03</v>
      </c>
      <c r="E185" s="10">
        <v>0.373</v>
      </c>
      <c r="F185">
        <v>1</v>
      </c>
      <c r="G185" s="8">
        <f aca="true" t="shared" si="23" ref="G185:G195">E185-$T$28</f>
        <v>0.37266666666666665</v>
      </c>
      <c r="H185" s="8">
        <v>0.014</v>
      </c>
      <c r="I185" s="7">
        <f aca="true" t="shared" si="24" ref="I185:I195">G185/$T$13</f>
        <v>32.184390126574655</v>
      </c>
      <c r="J185" s="7">
        <f t="shared" si="17"/>
        <v>0.032184390126574654</v>
      </c>
      <c r="K185" s="7">
        <f aca="true" t="shared" si="25" ref="K185:K195">J185*5/2*10/1*F185</f>
        <v>0.8046097531643663</v>
      </c>
      <c r="L185" s="9">
        <f aca="true" t="shared" si="26" ref="L185:L195">K185/D185</f>
        <v>26.82032510547888</v>
      </c>
    </row>
    <row r="186" spans="1:12" ht="12.75">
      <c r="A186" s="10">
        <v>3</v>
      </c>
      <c r="B186" s="10">
        <v>3</v>
      </c>
      <c r="C186" s="10">
        <v>30</v>
      </c>
      <c r="D186" s="6">
        <f t="shared" si="22"/>
        <v>0.03</v>
      </c>
      <c r="E186" s="10">
        <v>0.412</v>
      </c>
      <c r="F186">
        <v>1</v>
      </c>
      <c r="G186" s="8">
        <f t="shared" si="23"/>
        <v>0.4116666666666666</v>
      </c>
      <c r="H186" s="8">
        <v>0.014</v>
      </c>
      <c r="I186" s="7">
        <f t="shared" si="24"/>
        <v>35.55252397703014</v>
      </c>
      <c r="J186" s="7">
        <f t="shared" si="17"/>
        <v>0.03555252397703014</v>
      </c>
      <c r="K186" s="7">
        <f t="shared" si="25"/>
        <v>0.8888130994257535</v>
      </c>
      <c r="L186" s="9">
        <f t="shared" si="26"/>
        <v>29.627103314191785</v>
      </c>
    </row>
    <row r="187" spans="1:12" ht="12.75">
      <c r="A187" s="10">
        <v>4</v>
      </c>
      <c r="B187" s="10">
        <v>4</v>
      </c>
      <c r="C187" s="10">
        <v>30</v>
      </c>
      <c r="D187" s="6">
        <f t="shared" si="22"/>
        <v>0.03</v>
      </c>
      <c r="E187" s="10">
        <v>0.435</v>
      </c>
      <c r="F187">
        <v>1</v>
      </c>
      <c r="G187" s="8">
        <f t="shared" si="23"/>
        <v>0.43466666666666665</v>
      </c>
      <c r="H187" s="8">
        <v>0.014</v>
      </c>
      <c r="I187" s="7">
        <f t="shared" si="24"/>
        <v>37.53885932473466</v>
      </c>
      <c r="J187" s="7">
        <f t="shared" si="17"/>
        <v>0.03753885932473466</v>
      </c>
      <c r="K187" s="7">
        <f t="shared" si="25"/>
        <v>0.9384714831183665</v>
      </c>
      <c r="L187" s="9">
        <f t="shared" si="26"/>
        <v>31.282382770612216</v>
      </c>
    </row>
    <row r="188" spans="1:12" ht="12.75">
      <c r="A188" s="10">
        <v>5</v>
      </c>
      <c r="B188" s="10">
        <v>5</v>
      </c>
      <c r="C188" s="10">
        <v>30</v>
      </c>
      <c r="D188" s="6">
        <f t="shared" si="22"/>
        <v>0.03</v>
      </c>
      <c r="E188" s="10">
        <v>0.389</v>
      </c>
      <c r="F188">
        <v>1</v>
      </c>
      <c r="G188" s="8">
        <f t="shared" si="23"/>
        <v>0.38866666666666666</v>
      </c>
      <c r="H188" s="8">
        <v>0.014</v>
      </c>
      <c r="I188" s="7">
        <f t="shared" si="24"/>
        <v>33.56618862932563</v>
      </c>
      <c r="J188" s="7">
        <f t="shared" si="17"/>
        <v>0.03356618862932563</v>
      </c>
      <c r="K188" s="7">
        <f t="shared" si="25"/>
        <v>0.8391547157331408</v>
      </c>
      <c r="L188" s="9">
        <f t="shared" si="26"/>
        <v>27.971823857771362</v>
      </c>
    </row>
    <row r="189" spans="1:12" ht="12.75">
      <c r="A189" s="10">
        <v>6</v>
      </c>
      <c r="B189" s="10">
        <v>6</v>
      </c>
      <c r="C189" s="10">
        <v>30</v>
      </c>
      <c r="D189" s="6">
        <f t="shared" si="22"/>
        <v>0.03</v>
      </c>
      <c r="E189" s="10">
        <v>0.393</v>
      </c>
      <c r="F189">
        <v>1</v>
      </c>
      <c r="G189" s="8">
        <f t="shared" si="23"/>
        <v>0.39266666666666666</v>
      </c>
      <c r="H189" s="8">
        <v>0.014</v>
      </c>
      <c r="I189" s="7">
        <f t="shared" si="24"/>
        <v>33.91163825501337</v>
      </c>
      <c r="J189" s="7">
        <f t="shared" si="17"/>
        <v>0.03391163825501337</v>
      </c>
      <c r="K189" s="7">
        <f t="shared" si="25"/>
        <v>0.8477909563753343</v>
      </c>
      <c r="L189" s="9">
        <f t="shared" si="26"/>
        <v>28.25969854584448</v>
      </c>
    </row>
    <row r="190" spans="1:12" ht="12.75">
      <c r="A190" s="10">
        <v>13</v>
      </c>
      <c r="B190" s="10">
        <v>7</v>
      </c>
      <c r="C190" s="10">
        <v>30</v>
      </c>
      <c r="D190" s="6">
        <f t="shared" si="22"/>
        <v>0.03</v>
      </c>
      <c r="E190" s="10">
        <v>0.452</v>
      </c>
      <c r="F190">
        <v>1</v>
      </c>
      <c r="G190" s="8">
        <f t="shared" si="23"/>
        <v>0.45166666666666666</v>
      </c>
      <c r="H190" s="8">
        <v>0.014</v>
      </c>
      <c r="I190" s="7">
        <f t="shared" si="24"/>
        <v>39.00702023390757</v>
      </c>
      <c r="J190" s="7">
        <f t="shared" si="17"/>
        <v>0.03900702023390757</v>
      </c>
      <c r="K190" s="7">
        <f t="shared" si="25"/>
        <v>0.9751755058476892</v>
      </c>
      <c r="L190" s="9">
        <f t="shared" si="26"/>
        <v>32.50585019492298</v>
      </c>
    </row>
    <row r="191" spans="1:12" ht="12.75">
      <c r="A191" s="10">
        <v>14</v>
      </c>
      <c r="B191" s="10">
        <v>8</v>
      </c>
      <c r="C191" s="10">
        <v>30</v>
      </c>
      <c r="D191" s="6">
        <f t="shared" si="22"/>
        <v>0.03</v>
      </c>
      <c r="E191" s="10">
        <v>0.473</v>
      </c>
      <c r="F191">
        <v>1</v>
      </c>
      <c r="G191" s="8">
        <f t="shared" si="23"/>
        <v>0.4726666666666666</v>
      </c>
      <c r="H191" s="8">
        <v>0.014</v>
      </c>
      <c r="I191" s="7">
        <f t="shared" si="24"/>
        <v>40.82063076876821</v>
      </c>
      <c r="J191" s="7">
        <f t="shared" si="17"/>
        <v>0.04082063076876821</v>
      </c>
      <c r="K191" s="7">
        <f t="shared" si="25"/>
        <v>1.0205157692192053</v>
      </c>
      <c r="L191" s="9">
        <f t="shared" si="26"/>
        <v>34.01719230730684</v>
      </c>
    </row>
    <row r="192" spans="1:12" ht="12.75">
      <c r="A192" s="10">
        <v>15</v>
      </c>
      <c r="B192" s="10">
        <v>9</v>
      </c>
      <c r="C192" s="10">
        <v>30</v>
      </c>
      <c r="D192" s="6">
        <f t="shared" si="22"/>
        <v>0.03</v>
      </c>
      <c r="E192" s="10">
        <v>0.503</v>
      </c>
      <c r="F192">
        <v>1</v>
      </c>
      <c r="G192" s="8">
        <f t="shared" si="23"/>
        <v>0.5026666666666667</v>
      </c>
      <c r="H192" s="8">
        <v>0.014</v>
      </c>
      <c r="I192" s="7">
        <f t="shared" si="24"/>
        <v>43.41150296142629</v>
      </c>
      <c r="J192" s="7">
        <f t="shared" si="17"/>
        <v>0.04341150296142629</v>
      </c>
      <c r="K192" s="7">
        <f t="shared" si="25"/>
        <v>1.0852875740356573</v>
      </c>
      <c r="L192" s="9">
        <f t="shared" si="26"/>
        <v>36.17625246785525</v>
      </c>
    </row>
    <row r="193" spans="1:12" ht="12.75">
      <c r="A193" s="10">
        <v>16</v>
      </c>
      <c r="B193" s="10">
        <v>10</v>
      </c>
      <c r="C193" s="10">
        <v>30</v>
      </c>
      <c r="D193" s="6">
        <f t="shared" si="22"/>
        <v>0.03</v>
      </c>
      <c r="E193" s="10">
        <v>0.354</v>
      </c>
      <c r="F193">
        <v>1</v>
      </c>
      <c r="G193" s="8">
        <f t="shared" si="23"/>
        <v>0.35366666666666663</v>
      </c>
      <c r="H193" s="8">
        <v>0.014</v>
      </c>
      <c r="I193" s="7">
        <f t="shared" si="24"/>
        <v>30.54350440455788</v>
      </c>
      <c r="J193" s="7">
        <f t="shared" si="17"/>
        <v>0.03054350440455788</v>
      </c>
      <c r="K193" s="7">
        <f t="shared" si="25"/>
        <v>0.763587610113947</v>
      </c>
      <c r="L193" s="9">
        <f t="shared" si="26"/>
        <v>25.45292033713157</v>
      </c>
    </row>
    <row r="194" spans="1:12" ht="12.75">
      <c r="A194" s="10">
        <v>17</v>
      </c>
      <c r="B194" s="10">
        <v>11</v>
      </c>
      <c r="C194" s="10">
        <v>30</v>
      </c>
      <c r="D194" s="6">
        <f t="shared" si="22"/>
        <v>0.03</v>
      </c>
      <c r="E194" s="10">
        <v>0.366</v>
      </c>
      <c r="F194">
        <v>1</v>
      </c>
      <c r="G194" s="8">
        <f t="shared" si="23"/>
        <v>0.36566666666666664</v>
      </c>
      <c r="H194" s="8">
        <v>0.014</v>
      </c>
      <c r="I194" s="7">
        <f t="shared" si="24"/>
        <v>31.579853281621105</v>
      </c>
      <c r="J194" s="7">
        <f t="shared" si="17"/>
        <v>0.031579853281621106</v>
      </c>
      <c r="K194" s="7">
        <f t="shared" si="25"/>
        <v>0.7894963320405277</v>
      </c>
      <c r="L194" s="9">
        <f t="shared" si="26"/>
        <v>26.316544401350924</v>
      </c>
    </row>
    <row r="195" spans="1:12" ht="12.75">
      <c r="A195" s="10">
        <v>18</v>
      </c>
      <c r="B195" s="10">
        <v>12</v>
      </c>
      <c r="C195" s="10">
        <v>30</v>
      </c>
      <c r="D195" s="6">
        <f t="shared" si="22"/>
        <v>0.03</v>
      </c>
      <c r="E195" s="10">
        <v>0.538</v>
      </c>
      <c r="F195">
        <v>1</v>
      </c>
      <c r="G195" s="8">
        <f t="shared" si="23"/>
        <v>0.5376666666666667</v>
      </c>
      <c r="H195" s="8">
        <v>0.014</v>
      </c>
      <c r="I195" s="7">
        <f t="shared" si="24"/>
        <v>46.43418718619404</v>
      </c>
      <c r="J195" s="7">
        <f t="shared" si="17"/>
        <v>0.04643418718619404</v>
      </c>
      <c r="K195" s="7">
        <f t="shared" si="25"/>
        <v>1.1608546796548511</v>
      </c>
      <c r="L195" s="9">
        <f t="shared" si="26"/>
        <v>38.69515598849504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54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8.28125" style="0" customWidth="1"/>
    <col min="2" max="2" width="5.57421875" style="0" customWidth="1"/>
    <col min="3" max="4" width="8.57421875" style="0" customWidth="1"/>
    <col min="5" max="5" width="10.7109375" style="0" customWidth="1"/>
    <col min="7" max="7" width="11.57421875" style="0" customWidth="1"/>
    <col min="8" max="8" width="11.8515625" style="0" customWidth="1"/>
    <col min="10" max="10" width="9.57421875" style="0" customWidth="1"/>
    <col min="11" max="11" width="12.57421875" style="0" customWidth="1"/>
    <col min="12" max="12" width="15.140625" style="0" customWidth="1"/>
  </cols>
  <sheetData>
    <row r="3" ht="12.75">
      <c r="A3" t="s">
        <v>813</v>
      </c>
    </row>
    <row r="6" spans="3:7" ht="15.75">
      <c r="C6" s="14"/>
      <c r="D6" s="14"/>
      <c r="E6" s="14"/>
      <c r="F6" s="14"/>
      <c r="G6" s="15" t="s">
        <v>703</v>
      </c>
    </row>
    <row r="7" spans="1:12" ht="15.75">
      <c r="A7" s="11" t="s">
        <v>8</v>
      </c>
      <c r="B7" s="11" t="s">
        <v>22</v>
      </c>
      <c r="C7" s="16" t="s">
        <v>711</v>
      </c>
      <c r="D7" s="17" t="s">
        <v>709</v>
      </c>
      <c r="E7" s="17" t="s">
        <v>23</v>
      </c>
      <c r="F7" s="17" t="s">
        <v>704</v>
      </c>
      <c r="G7" s="18" t="s">
        <v>23</v>
      </c>
      <c r="H7" s="18" t="s">
        <v>705</v>
      </c>
      <c r="I7" s="18" t="s">
        <v>706</v>
      </c>
      <c r="J7" s="18"/>
      <c r="K7" s="18" t="s">
        <v>707</v>
      </c>
      <c r="L7" s="18" t="s">
        <v>708</v>
      </c>
    </row>
    <row r="8" spans="1:21" ht="15">
      <c r="A8" s="11" t="s">
        <v>713</v>
      </c>
      <c r="B8" s="11">
        <v>1</v>
      </c>
      <c r="C8" s="11">
        <v>1000</v>
      </c>
      <c r="D8" s="14">
        <f aca="true" t="shared" si="0" ref="D8:D71">C8/1000</f>
        <v>1</v>
      </c>
      <c r="E8" s="11">
        <v>0.019</v>
      </c>
      <c r="F8" s="14">
        <v>1</v>
      </c>
      <c r="G8" s="19">
        <f>E8-$T$18</f>
        <v>0.018</v>
      </c>
      <c r="H8" s="20">
        <v>0.013</v>
      </c>
      <c r="I8" s="20">
        <f>G8/$U$29</f>
        <v>1.6040765042579923</v>
      </c>
      <c r="J8" s="20">
        <f aca="true" t="shared" si="1" ref="J8:J71">I8*0.001</f>
        <v>0.0016040765042579924</v>
      </c>
      <c r="K8" s="20">
        <f>J8*5/2*10/1*F8</f>
        <v>0.04010191260644981</v>
      </c>
      <c r="L8" s="21">
        <f>K8/D8</f>
        <v>0.04010191260644981</v>
      </c>
      <c r="R8" t="s">
        <v>693</v>
      </c>
      <c r="U8" t="s">
        <v>712</v>
      </c>
    </row>
    <row r="9" spans="1:21" ht="15">
      <c r="A9" s="11" t="s">
        <v>714</v>
      </c>
      <c r="B9" s="11">
        <v>2</v>
      </c>
      <c r="C9" s="11">
        <v>900</v>
      </c>
      <c r="D9" s="14">
        <f t="shared" si="0"/>
        <v>0.9</v>
      </c>
      <c r="E9" s="11">
        <v>0.036</v>
      </c>
      <c r="F9" s="14">
        <v>1</v>
      </c>
      <c r="G9" s="19">
        <f aca="true" t="shared" si="2" ref="G9:G18">E9-$T$18</f>
        <v>0.034999999999999996</v>
      </c>
      <c r="H9" s="20">
        <v>0.013</v>
      </c>
      <c r="I9" s="20">
        <f aca="true" t="shared" si="3" ref="I9:I18">G9/$U$29</f>
        <v>3.119037647168318</v>
      </c>
      <c r="J9" s="20">
        <f t="shared" si="1"/>
        <v>0.0031190376471683184</v>
      </c>
      <c r="K9" s="20">
        <f aca="true" t="shared" si="4" ref="K9:K18">J9*5/2*10/1*F9</f>
        <v>0.07797594117920796</v>
      </c>
      <c r="L9" s="21">
        <f aca="true" t="shared" si="5" ref="L9:L18">K9/D9</f>
        <v>0.0866399346435644</v>
      </c>
      <c r="R9">
        <v>0</v>
      </c>
      <c r="S9">
        <v>0.001</v>
      </c>
      <c r="T9" t="s">
        <v>695</v>
      </c>
      <c r="U9">
        <f>RSQ(S9:S15,R9:R15)</f>
        <v>0.9977037077084411</v>
      </c>
    </row>
    <row r="10" spans="1:21" ht="15">
      <c r="A10" s="12" t="s">
        <v>715</v>
      </c>
      <c r="B10" s="11">
        <v>3</v>
      </c>
      <c r="C10" s="11">
        <v>1000</v>
      </c>
      <c r="D10" s="14">
        <f t="shared" si="0"/>
        <v>1</v>
      </c>
      <c r="E10" s="11">
        <v>0.011</v>
      </c>
      <c r="F10" s="14">
        <v>1</v>
      </c>
      <c r="G10" s="19">
        <f t="shared" si="2"/>
        <v>0.009999999999999998</v>
      </c>
      <c r="H10" s="20">
        <v>0.013</v>
      </c>
      <c r="I10" s="20">
        <f t="shared" si="3"/>
        <v>0.8911536134766623</v>
      </c>
      <c r="J10" s="20">
        <f t="shared" si="1"/>
        <v>0.0008911536134766624</v>
      </c>
      <c r="K10" s="20">
        <f t="shared" si="4"/>
        <v>0.022278840336916562</v>
      </c>
      <c r="L10" s="21">
        <f t="shared" si="5"/>
        <v>0.022278840336916562</v>
      </c>
      <c r="R10">
        <v>2.5</v>
      </c>
      <c r="S10">
        <v>0.025</v>
      </c>
      <c r="T10" t="s">
        <v>696</v>
      </c>
      <c r="U10">
        <f>LINEST(S9:S15,R9:R15)</f>
        <v>0.011663185378590079</v>
      </c>
    </row>
    <row r="11" spans="1:19" ht="15">
      <c r="A11" s="12" t="s">
        <v>716</v>
      </c>
      <c r="B11" s="11">
        <v>4</v>
      </c>
      <c r="C11" s="11">
        <v>900</v>
      </c>
      <c r="D11" s="14">
        <f t="shared" si="0"/>
        <v>0.9</v>
      </c>
      <c r="E11" s="11">
        <v>0.025</v>
      </c>
      <c r="F11" s="14">
        <v>1</v>
      </c>
      <c r="G11" s="19">
        <f t="shared" si="2"/>
        <v>0.024</v>
      </c>
      <c r="H11" s="20">
        <v>0.013</v>
      </c>
      <c r="I11" s="20">
        <f t="shared" si="3"/>
        <v>2.13876867234399</v>
      </c>
      <c r="J11" s="20">
        <f t="shared" si="1"/>
        <v>0.00213876867234399</v>
      </c>
      <c r="K11" s="20">
        <f t="shared" si="4"/>
        <v>0.05346921680859976</v>
      </c>
      <c r="L11" s="21">
        <f t="shared" si="5"/>
        <v>0.05941024089844417</v>
      </c>
      <c r="R11">
        <v>5</v>
      </c>
      <c r="S11">
        <v>0.055</v>
      </c>
    </row>
    <row r="12" spans="1:21" ht="15">
      <c r="A12" s="12" t="s">
        <v>717</v>
      </c>
      <c r="B12" s="11">
        <v>5</v>
      </c>
      <c r="C12" s="11">
        <v>1000</v>
      </c>
      <c r="D12" s="14">
        <f t="shared" si="0"/>
        <v>1</v>
      </c>
      <c r="E12" s="11">
        <v>0.013</v>
      </c>
      <c r="F12" s="14">
        <v>1</v>
      </c>
      <c r="G12" s="19">
        <f t="shared" si="2"/>
        <v>0.012</v>
      </c>
      <c r="H12" s="20">
        <v>0.013</v>
      </c>
      <c r="I12" s="20">
        <f t="shared" si="3"/>
        <v>1.069384336171995</v>
      </c>
      <c r="J12" s="20">
        <f t="shared" si="1"/>
        <v>0.001069384336171995</v>
      </c>
      <c r="K12" s="20">
        <f t="shared" si="4"/>
        <v>0.02673460840429988</v>
      </c>
      <c r="L12" s="21">
        <f t="shared" si="5"/>
        <v>0.02673460840429988</v>
      </c>
      <c r="R12">
        <v>10</v>
      </c>
      <c r="S12">
        <v>0.11</v>
      </c>
      <c r="U12">
        <f aca="true" t="shared" si="6" ref="U12:U17">R10/S10</f>
        <v>100</v>
      </c>
    </row>
    <row r="13" spans="1:21" ht="15">
      <c r="A13" s="12" t="s">
        <v>718</v>
      </c>
      <c r="B13" s="11">
        <v>6</v>
      </c>
      <c r="C13" s="11">
        <v>850</v>
      </c>
      <c r="D13" s="14">
        <f t="shared" si="0"/>
        <v>0.85</v>
      </c>
      <c r="E13" s="11">
        <v>0.027</v>
      </c>
      <c r="F13" s="14">
        <v>1</v>
      </c>
      <c r="G13" s="19">
        <f t="shared" si="2"/>
        <v>0.026</v>
      </c>
      <c r="H13" s="20">
        <v>0.013</v>
      </c>
      <c r="I13" s="20">
        <f t="shared" si="3"/>
        <v>2.316999395039322</v>
      </c>
      <c r="J13" s="20">
        <f t="shared" si="1"/>
        <v>0.002316999395039322</v>
      </c>
      <c r="K13" s="20">
        <f t="shared" si="4"/>
        <v>0.057924984875983056</v>
      </c>
      <c r="L13" s="21">
        <f t="shared" si="5"/>
        <v>0.0681470410305683</v>
      </c>
      <c r="R13">
        <v>15</v>
      </c>
      <c r="S13">
        <v>0.181</v>
      </c>
      <c r="U13">
        <f t="shared" si="6"/>
        <v>90.9090909090909</v>
      </c>
    </row>
    <row r="14" spans="1:21" ht="15">
      <c r="A14" s="12" t="s">
        <v>719</v>
      </c>
      <c r="B14" s="11">
        <v>7</v>
      </c>
      <c r="C14" s="11">
        <v>1000</v>
      </c>
      <c r="D14" s="14">
        <f t="shared" si="0"/>
        <v>1</v>
      </c>
      <c r="E14" s="11">
        <v>0.073</v>
      </c>
      <c r="F14" s="14">
        <v>1</v>
      </c>
      <c r="G14" s="19">
        <f t="shared" si="2"/>
        <v>0.072</v>
      </c>
      <c r="H14" s="20">
        <v>0.013</v>
      </c>
      <c r="I14" s="20">
        <f t="shared" si="3"/>
        <v>6.416306017031969</v>
      </c>
      <c r="J14" s="20">
        <f t="shared" si="1"/>
        <v>0.00641630601703197</v>
      </c>
      <c r="K14" s="20">
        <f t="shared" si="4"/>
        <v>0.16040765042579924</v>
      </c>
      <c r="L14" s="21">
        <f t="shared" si="5"/>
        <v>0.16040765042579924</v>
      </c>
      <c r="R14">
        <v>20</v>
      </c>
      <c r="S14">
        <v>0.221</v>
      </c>
      <c r="U14">
        <f t="shared" si="6"/>
        <v>90.9090909090909</v>
      </c>
    </row>
    <row r="15" spans="1:21" ht="15">
      <c r="A15" s="12" t="s">
        <v>720</v>
      </c>
      <c r="B15" s="11">
        <v>8</v>
      </c>
      <c r="C15" s="11">
        <v>950</v>
      </c>
      <c r="D15" s="14">
        <f t="shared" si="0"/>
        <v>0.95</v>
      </c>
      <c r="E15" s="11">
        <v>0.076</v>
      </c>
      <c r="F15" s="14">
        <v>1</v>
      </c>
      <c r="G15" s="19">
        <f t="shared" si="2"/>
        <v>0.075</v>
      </c>
      <c r="H15" s="20">
        <v>0.013</v>
      </c>
      <c r="I15" s="20">
        <f t="shared" si="3"/>
        <v>6.683652101074968</v>
      </c>
      <c r="J15" s="20">
        <f t="shared" si="1"/>
        <v>0.006683652101074969</v>
      </c>
      <c r="K15" s="20">
        <f t="shared" si="4"/>
        <v>0.1670913025268742</v>
      </c>
      <c r="L15" s="21">
        <f t="shared" si="5"/>
        <v>0.17588558160723602</v>
      </c>
      <c r="R15">
        <v>30</v>
      </c>
      <c r="S15">
        <v>0.351</v>
      </c>
      <c r="U15">
        <f t="shared" si="6"/>
        <v>82.87292817679558</v>
      </c>
    </row>
    <row r="16" spans="1:21" ht="15">
      <c r="A16" s="12" t="s">
        <v>721</v>
      </c>
      <c r="B16" s="11">
        <v>9</v>
      </c>
      <c r="C16" s="11">
        <v>750</v>
      </c>
      <c r="D16" s="14">
        <f t="shared" si="0"/>
        <v>0.75</v>
      </c>
      <c r="E16" s="11">
        <v>0.075</v>
      </c>
      <c r="F16" s="14">
        <v>1</v>
      </c>
      <c r="G16" s="19">
        <f t="shared" si="2"/>
        <v>0.074</v>
      </c>
      <c r="H16" s="20">
        <v>0.013</v>
      </c>
      <c r="I16" s="20">
        <f t="shared" si="3"/>
        <v>6.594536739727301</v>
      </c>
      <c r="J16" s="20">
        <f t="shared" si="1"/>
        <v>0.006594536739727302</v>
      </c>
      <c r="K16" s="20">
        <f t="shared" si="4"/>
        <v>0.16486341849318256</v>
      </c>
      <c r="L16" s="21">
        <f t="shared" si="5"/>
        <v>0.21981789132424343</v>
      </c>
      <c r="U16">
        <f t="shared" si="6"/>
        <v>90.49773755656109</v>
      </c>
    </row>
    <row r="17" spans="1:21" ht="15">
      <c r="A17" s="12" t="s">
        <v>722</v>
      </c>
      <c r="B17" s="11">
        <v>10</v>
      </c>
      <c r="C17" s="11">
        <v>700</v>
      </c>
      <c r="D17" s="14">
        <f t="shared" si="0"/>
        <v>0.7</v>
      </c>
      <c r="E17" s="11">
        <v>0.077</v>
      </c>
      <c r="F17" s="14">
        <v>1</v>
      </c>
      <c r="G17" s="19">
        <f t="shared" si="2"/>
        <v>0.076</v>
      </c>
      <c r="H17" s="20">
        <v>0.013</v>
      </c>
      <c r="I17" s="20">
        <f t="shared" si="3"/>
        <v>6.772767462422634</v>
      </c>
      <c r="J17" s="20">
        <f t="shared" si="1"/>
        <v>0.006772767462422635</v>
      </c>
      <c r="K17" s="20">
        <f t="shared" si="4"/>
        <v>0.16931918656056588</v>
      </c>
      <c r="L17" s="21">
        <f t="shared" si="5"/>
        <v>0.24188455222937985</v>
      </c>
      <c r="R17" t="s">
        <v>697</v>
      </c>
      <c r="S17" t="s">
        <v>698</v>
      </c>
      <c r="T17" t="s">
        <v>699</v>
      </c>
      <c r="U17">
        <f t="shared" si="6"/>
        <v>85.47008547008548</v>
      </c>
    </row>
    <row r="18" spans="1:20" ht="15">
      <c r="A18" s="12" t="s">
        <v>723</v>
      </c>
      <c r="B18" s="11">
        <v>11</v>
      </c>
      <c r="C18" s="11">
        <v>1000</v>
      </c>
      <c r="D18" s="14">
        <f t="shared" si="0"/>
        <v>1</v>
      </c>
      <c r="E18" s="11">
        <v>0.045</v>
      </c>
      <c r="F18" s="14">
        <v>1</v>
      </c>
      <c r="G18" s="19">
        <f t="shared" si="2"/>
        <v>0.044</v>
      </c>
      <c r="H18" s="20">
        <v>0.013</v>
      </c>
      <c r="I18" s="20">
        <f t="shared" si="3"/>
        <v>3.9210758992973145</v>
      </c>
      <c r="J18" s="20">
        <f t="shared" si="1"/>
        <v>0.003921075899297315</v>
      </c>
      <c r="K18" s="20">
        <f t="shared" si="4"/>
        <v>0.09802689748243287</v>
      </c>
      <c r="L18" s="21">
        <f t="shared" si="5"/>
        <v>0.09802689748243287</v>
      </c>
      <c r="R18" t="s">
        <v>700</v>
      </c>
      <c r="S18">
        <v>0.001</v>
      </c>
      <c r="T18">
        <f>AVERAGE(S18:S20)</f>
        <v>0.001</v>
      </c>
    </row>
    <row r="19" spans="1:21" ht="15">
      <c r="A19" s="12" t="s">
        <v>719</v>
      </c>
      <c r="B19" s="11">
        <v>12</v>
      </c>
      <c r="C19" s="11">
        <v>900</v>
      </c>
      <c r="D19" s="14">
        <f t="shared" si="0"/>
        <v>0.9</v>
      </c>
      <c r="E19" s="11">
        <v>0.03</v>
      </c>
      <c r="F19" s="14">
        <v>1</v>
      </c>
      <c r="G19" s="19">
        <f aca="true" t="shared" si="7" ref="G19:G25">E19-$T$18</f>
        <v>0.028999999999999998</v>
      </c>
      <c r="H19" s="20">
        <v>0.013</v>
      </c>
      <c r="I19" s="20">
        <f aca="true" t="shared" si="8" ref="I19:I25">G19/$U$29</f>
        <v>2.584345479082321</v>
      </c>
      <c r="J19" s="20">
        <f t="shared" si="1"/>
        <v>0.0025843454790823207</v>
      </c>
      <c r="K19" s="20">
        <f aca="true" t="shared" si="9" ref="K19:K25">J19*5/2*10/1*F19</f>
        <v>0.06460863697705801</v>
      </c>
      <c r="L19" s="21">
        <f aca="true" t="shared" si="10" ref="L19:L25">K19/D19</f>
        <v>0.07178737441895335</v>
      </c>
      <c r="R19" t="s">
        <v>700</v>
      </c>
      <c r="S19">
        <v>0.001</v>
      </c>
      <c r="U19">
        <f>1/AVERAGE(U12:U17)</f>
        <v>0.011097569342778299</v>
      </c>
    </row>
    <row r="20" spans="1:19" ht="15">
      <c r="A20" s="12" t="s">
        <v>724</v>
      </c>
      <c r="B20" s="11">
        <v>13</v>
      </c>
      <c r="C20" s="11">
        <v>1000</v>
      </c>
      <c r="D20" s="14">
        <f t="shared" si="0"/>
        <v>1</v>
      </c>
      <c r="E20" s="11">
        <v>0.033</v>
      </c>
      <c r="F20" s="14">
        <v>1</v>
      </c>
      <c r="G20" s="19">
        <f t="shared" si="7"/>
        <v>0.032</v>
      </c>
      <c r="H20" s="20">
        <v>0.013</v>
      </c>
      <c r="I20" s="20">
        <f t="shared" si="8"/>
        <v>2.85169156312532</v>
      </c>
      <c r="J20" s="20">
        <f t="shared" si="1"/>
        <v>0.0028516915631253198</v>
      </c>
      <c r="K20" s="20">
        <f t="shared" si="9"/>
        <v>0.071292289078133</v>
      </c>
      <c r="L20" s="21">
        <f t="shared" si="10"/>
        <v>0.071292289078133</v>
      </c>
      <c r="R20" t="s">
        <v>700</v>
      </c>
      <c r="S20">
        <v>0.001</v>
      </c>
    </row>
    <row r="21" spans="1:12" ht="15">
      <c r="A21" s="12" t="s">
        <v>725</v>
      </c>
      <c r="B21" s="11">
        <v>14</v>
      </c>
      <c r="C21" s="11">
        <v>1000</v>
      </c>
      <c r="D21" s="14">
        <f t="shared" si="0"/>
        <v>1</v>
      </c>
      <c r="E21" s="11">
        <v>0.038</v>
      </c>
      <c r="F21" s="14">
        <v>1</v>
      </c>
      <c r="G21" s="19">
        <f t="shared" si="7"/>
        <v>0.037</v>
      </c>
      <c r="H21" s="20">
        <v>0.013</v>
      </c>
      <c r="I21" s="20">
        <f t="shared" si="8"/>
        <v>3.2972683698636507</v>
      </c>
      <c r="J21" s="20">
        <f t="shared" si="1"/>
        <v>0.003297268369863651</v>
      </c>
      <c r="K21" s="20">
        <f t="shared" si="9"/>
        <v>0.08243170924659128</v>
      </c>
      <c r="L21" s="21">
        <f t="shared" si="10"/>
        <v>0.08243170924659128</v>
      </c>
    </row>
    <row r="22" spans="1:18" ht="15">
      <c r="A22" s="12" t="s">
        <v>726</v>
      </c>
      <c r="B22" s="11">
        <v>15</v>
      </c>
      <c r="C22" s="11">
        <v>1000</v>
      </c>
      <c r="D22" s="14">
        <f t="shared" si="0"/>
        <v>1</v>
      </c>
      <c r="E22" s="11">
        <v>0.032</v>
      </c>
      <c r="F22" s="14">
        <v>1</v>
      </c>
      <c r="G22" s="19">
        <f t="shared" si="7"/>
        <v>0.031</v>
      </c>
      <c r="H22" s="20">
        <v>0.013</v>
      </c>
      <c r="I22" s="20">
        <f t="shared" si="8"/>
        <v>2.7625762017776534</v>
      </c>
      <c r="J22" s="20">
        <f t="shared" si="1"/>
        <v>0.0027625762017776533</v>
      </c>
      <c r="K22" s="20">
        <f t="shared" si="9"/>
        <v>0.06906440504444133</v>
      </c>
      <c r="L22" s="21">
        <f t="shared" si="10"/>
        <v>0.06906440504444133</v>
      </c>
      <c r="R22" t="s">
        <v>701</v>
      </c>
    </row>
    <row r="23" spans="1:20" ht="15">
      <c r="A23" s="12" t="s">
        <v>720</v>
      </c>
      <c r="B23" s="11">
        <v>16</v>
      </c>
      <c r="C23" s="11">
        <v>885</v>
      </c>
      <c r="D23" s="14">
        <f t="shared" si="0"/>
        <v>0.885</v>
      </c>
      <c r="E23" s="11">
        <v>0.028</v>
      </c>
      <c r="F23" s="14">
        <v>1</v>
      </c>
      <c r="G23" s="19">
        <f t="shared" si="7"/>
        <v>0.027</v>
      </c>
      <c r="H23" s="20">
        <v>0.013</v>
      </c>
      <c r="I23" s="20">
        <f t="shared" si="8"/>
        <v>2.4061147563869887</v>
      </c>
      <c r="J23" s="20">
        <f t="shared" si="1"/>
        <v>0.0024061147563869886</v>
      </c>
      <c r="K23" s="20">
        <f t="shared" si="9"/>
        <v>0.060152868909674716</v>
      </c>
      <c r="L23" s="21">
        <f t="shared" si="10"/>
        <v>0.06796934340076238</v>
      </c>
      <c r="R23" t="s">
        <v>702</v>
      </c>
      <c r="S23" s="5">
        <v>0.013</v>
      </c>
      <c r="T23">
        <f>AVERAGE(S23:S25)</f>
        <v>0.013666666666666667</v>
      </c>
    </row>
    <row r="24" spans="1:19" ht="15">
      <c r="A24" s="12" t="s">
        <v>727</v>
      </c>
      <c r="B24" s="11">
        <v>17</v>
      </c>
      <c r="C24" s="11">
        <v>1000</v>
      </c>
      <c r="D24" s="14">
        <f t="shared" si="0"/>
        <v>1</v>
      </c>
      <c r="E24" s="11">
        <v>0.081</v>
      </c>
      <c r="F24" s="14">
        <v>1</v>
      </c>
      <c r="G24" s="19">
        <f t="shared" si="7"/>
        <v>0.08</v>
      </c>
      <c r="H24" s="20">
        <v>0.013</v>
      </c>
      <c r="I24" s="20">
        <f t="shared" si="8"/>
        <v>7.1292289078132995</v>
      </c>
      <c r="J24" s="20">
        <f t="shared" si="1"/>
        <v>0.0071292289078133</v>
      </c>
      <c r="K24" s="20">
        <f t="shared" si="9"/>
        <v>0.1782307226953325</v>
      </c>
      <c r="L24" s="21">
        <f t="shared" si="10"/>
        <v>0.1782307226953325</v>
      </c>
      <c r="R24" t="s">
        <v>18</v>
      </c>
      <c r="S24" s="5">
        <v>0.012</v>
      </c>
    </row>
    <row r="25" spans="1:19" ht="15">
      <c r="A25" s="12" t="s">
        <v>721</v>
      </c>
      <c r="B25" s="11">
        <v>18</v>
      </c>
      <c r="C25" s="11">
        <v>700</v>
      </c>
      <c r="D25" s="14">
        <f t="shared" si="0"/>
        <v>0.7</v>
      </c>
      <c r="E25" s="11">
        <v>0.175</v>
      </c>
      <c r="F25" s="14">
        <v>1</v>
      </c>
      <c r="G25" s="19">
        <f t="shared" si="7"/>
        <v>0.174</v>
      </c>
      <c r="H25" s="20">
        <v>0.013</v>
      </c>
      <c r="I25" s="20">
        <f t="shared" si="8"/>
        <v>15.506072874493926</v>
      </c>
      <c r="J25" s="20">
        <f t="shared" si="1"/>
        <v>0.015506072874493926</v>
      </c>
      <c r="K25" s="20">
        <f t="shared" si="9"/>
        <v>0.38765182186234814</v>
      </c>
      <c r="L25" s="21">
        <f t="shared" si="10"/>
        <v>0.5537883169462117</v>
      </c>
      <c r="R25" t="s">
        <v>19</v>
      </c>
      <c r="S25" s="5">
        <v>0.016</v>
      </c>
    </row>
    <row r="26" spans="1:12" ht="15">
      <c r="A26" s="12" t="s">
        <v>728</v>
      </c>
      <c r="B26" s="11">
        <v>19</v>
      </c>
      <c r="C26" s="11">
        <v>550</v>
      </c>
      <c r="D26" s="14">
        <f t="shared" si="0"/>
        <v>0.55</v>
      </c>
      <c r="E26" s="11">
        <v>0.143</v>
      </c>
      <c r="F26" s="14">
        <v>1</v>
      </c>
      <c r="G26" s="19">
        <f aca="true" t="shared" si="11" ref="G26:G43">E26-$T$18</f>
        <v>0.142</v>
      </c>
      <c r="H26" s="20">
        <v>0.013</v>
      </c>
      <c r="I26" s="20">
        <f aca="true" t="shared" si="12" ref="I26:I43">G26/$U$29</f>
        <v>12.654381311368605</v>
      </c>
      <c r="J26" s="20">
        <f t="shared" si="1"/>
        <v>0.012654381311368606</v>
      </c>
      <c r="K26" s="20">
        <f aca="true" t="shared" si="13" ref="K26:K43">J26*5/2*10/1*F26</f>
        <v>0.31635953278421514</v>
      </c>
      <c r="L26" s="21">
        <f aca="true" t="shared" si="14" ref="L26:L43">K26/D26</f>
        <v>0.5751991505167547</v>
      </c>
    </row>
    <row r="27" spans="1:21" ht="15">
      <c r="A27" s="12" t="s">
        <v>729</v>
      </c>
      <c r="B27" s="11">
        <v>20</v>
      </c>
      <c r="C27" s="11">
        <v>700</v>
      </c>
      <c r="D27" s="14">
        <f t="shared" si="0"/>
        <v>0.7</v>
      </c>
      <c r="E27" s="11">
        <v>0.136</v>
      </c>
      <c r="F27" s="14">
        <v>1</v>
      </c>
      <c r="G27" s="19">
        <f t="shared" si="11"/>
        <v>0.135</v>
      </c>
      <c r="H27" s="20">
        <v>0.013</v>
      </c>
      <c r="I27" s="20">
        <f t="shared" si="12"/>
        <v>12.030573781934944</v>
      </c>
      <c r="J27" s="20">
        <f t="shared" si="1"/>
        <v>0.012030573781934945</v>
      </c>
      <c r="K27" s="20">
        <f t="shared" si="13"/>
        <v>0.30076434454837364</v>
      </c>
      <c r="L27" s="21">
        <f t="shared" si="14"/>
        <v>0.42966334935481953</v>
      </c>
      <c r="R27" t="s">
        <v>693</v>
      </c>
      <c r="U27" t="s">
        <v>694</v>
      </c>
    </row>
    <row r="28" spans="1:21" ht="15">
      <c r="A28" s="12" t="s">
        <v>722</v>
      </c>
      <c r="B28" s="11">
        <v>21</v>
      </c>
      <c r="C28" s="11">
        <v>750</v>
      </c>
      <c r="D28" s="14">
        <f t="shared" si="0"/>
        <v>0.75</v>
      </c>
      <c r="E28" s="11">
        <v>0.166</v>
      </c>
      <c r="F28" s="14">
        <v>1</v>
      </c>
      <c r="G28" s="19">
        <f t="shared" si="11"/>
        <v>0.165</v>
      </c>
      <c r="H28" s="20">
        <v>0.013</v>
      </c>
      <c r="I28" s="20">
        <f t="shared" si="12"/>
        <v>14.704034622364931</v>
      </c>
      <c r="J28" s="20">
        <f t="shared" si="1"/>
        <v>0.014704034622364932</v>
      </c>
      <c r="K28" s="20">
        <f t="shared" si="13"/>
        <v>0.3676008655591233</v>
      </c>
      <c r="L28" s="21">
        <f t="shared" si="14"/>
        <v>0.4901344874121644</v>
      </c>
      <c r="R28">
        <v>0</v>
      </c>
      <c r="S28">
        <v>0.001</v>
      </c>
      <c r="T28" t="s">
        <v>695</v>
      </c>
      <c r="U28">
        <f>RSQ(S28:S38,R28:R38)</f>
        <v>0.9913072234516769</v>
      </c>
    </row>
    <row r="29" spans="1:21" ht="15">
      <c r="A29" s="12" t="s">
        <v>730</v>
      </c>
      <c r="B29" s="11">
        <v>22</v>
      </c>
      <c r="C29" s="11">
        <v>650</v>
      </c>
      <c r="D29" s="14">
        <f t="shared" si="0"/>
        <v>0.65</v>
      </c>
      <c r="E29" s="11">
        <v>0.17</v>
      </c>
      <c r="F29" s="14">
        <v>1</v>
      </c>
      <c r="G29" s="19">
        <f t="shared" si="11"/>
        <v>0.169</v>
      </c>
      <c r="H29" s="20">
        <v>0.013</v>
      </c>
      <c r="I29" s="20">
        <f t="shared" si="12"/>
        <v>15.060496067755595</v>
      </c>
      <c r="J29" s="20">
        <f t="shared" si="1"/>
        <v>0.015060496067755596</v>
      </c>
      <c r="K29" s="20">
        <f t="shared" si="13"/>
        <v>0.3765124016938899</v>
      </c>
      <c r="L29" s="21">
        <f t="shared" si="14"/>
        <v>0.5792498487598305</v>
      </c>
      <c r="R29">
        <v>2.5</v>
      </c>
      <c r="S29">
        <f>0.025-S28</f>
        <v>0.024</v>
      </c>
      <c r="T29" t="s">
        <v>696</v>
      </c>
      <c r="U29">
        <f>LINEST(S28:S34,R28:R34)</f>
        <v>0.011221409921671019</v>
      </c>
    </row>
    <row r="30" spans="1:19" ht="15">
      <c r="A30" s="12" t="s">
        <v>731</v>
      </c>
      <c r="B30" s="11">
        <v>23</v>
      </c>
      <c r="C30" s="11">
        <v>700</v>
      </c>
      <c r="D30" s="14">
        <f t="shared" si="0"/>
        <v>0.7</v>
      </c>
      <c r="E30" s="11">
        <v>0.079</v>
      </c>
      <c r="F30" s="14">
        <v>1</v>
      </c>
      <c r="G30" s="19">
        <f t="shared" si="11"/>
        <v>0.078</v>
      </c>
      <c r="H30" s="20">
        <v>0.013</v>
      </c>
      <c r="I30" s="20">
        <f t="shared" si="12"/>
        <v>6.9509981851179665</v>
      </c>
      <c r="J30" s="20">
        <f t="shared" si="1"/>
        <v>0.006950998185117967</v>
      </c>
      <c r="K30" s="20">
        <f t="shared" si="13"/>
        <v>0.17377495462794917</v>
      </c>
      <c r="L30" s="21">
        <f t="shared" si="14"/>
        <v>0.24824993518278454</v>
      </c>
      <c r="R30">
        <v>5</v>
      </c>
      <c r="S30">
        <f>0.055-S28</f>
        <v>0.054</v>
      </c>
    </row>
    <row r="31" spans="1:24" ht="15">
      <c r="A31" s="12" t="s">
        <v>719</v>
      </c>
      <c r="B31" s="11">
        <v>24</v>
      </c>
      <c r="C31" s="11">
        <v>750</v>
      </c>
      <c r="D31" s="14">
        <f t="shared" si="0"/>
        <v>0.75</v>
      </c>
      <c r="E31" s="11">
        <v>0.036</v>
      </c>
      <c r="F31" s="14">
        <v>1</v>
      </c>
      <c r="G31" s="19">
        <f t="shared" si="11"/>
        <v>0.034999999999999996</v>
      </c>
      <c r="H31" s="20">
        <v>0.013</v>
      </c>
      <c r="I31" s="20">
        <f t="shared" si="12"/>
        <v>3.119037647168318</v>
      </c>
      <c r="J31" s="20">
        <f t="shared" si="1"/>
        <v>0.0031190376471683184</v>
      </c>
      <c r="K31" s="20">
        <f t="shared" si="13"/>
        <v>0.07797594117920796</v>
      </c>
      <c r="L31" s="21">
        <f t="shared" si="14"/>
        <v>0.10396792157227729</v>
      </c>
      <c r="R31">
        <v>10</v>
      </c>
      <c r="S31">
        <f>0.11-S28</f>
        <v>0.109</v>
      </c>
      <c r="U31">
        <f>R29/S29</f>
        <v>104.16666666666667</v>
      </c>
      <c r="V31" t="e">
        <f>S29/T29</f>
        <v>#VALUE!</v>
      </c>
      <c r="W31" t="e">
        <f>T29/U29</f>
        <v>#VALUE!</v>
      </c>
      <c r="X31" t="e">
        <f>U29/V29</f>
        <v>#DIV/0!</v>
      </c>
    </row>
    <row r="32" spans="1:21" ht="15">
      <c r="A32" s="12" t="s">
        <v>724</v>
      </c>
      <c r="B32" s="11">
        <v>25</v>
      </c>
      <c r="C32" s="11">
        <v>700</v>
      </c>
      <c r="D32" s="14">
        <f t="shared" si="0"/>
        <v>0.7</v>
      </c>
      <c r="E32" s="11">
        <v>0.041</v>
      </c>
      <c r="F32" s="14">
        <v>1</v>
      </c>
      <c r="G32" s="19">
        <f t="shared" si="11"/>
        <v>0.04</v>
      </c>
      <c r="H32" s="20">
        <v>0.013</v>
      </c>
      <c r="I32" s="20">
        <f t="shared" si="12"/>
        <v>3.5646144539066498</v>
      </c>
      <c r="J32" s="20">
        <f t="shared" si="1"/>
        <v>0.00356461445390665</v>
      </c>
      <c r="K32" s="20">
        <f t="shared" si="13"/>
        <v>0.08911536134766625</v>
      </c>
      <c r="L32" s="21">
        <f t="shared" si="14"/>
        <v>0.12730765906809466</v>
      </c>
      <c r="R32">
        <v>15</v>
      </c>
      <c r="S32">
        <f>0.17-S28</f>
        <v>0.169</v>
      </c>
      <c r="U32">
        <f>R30/S30</f>
        <v>92.5925925925926</v>
      </c>
    </row>
    <row r="33" spans="1:21" ht="15">
      <c r="A33" s="12" t="s">
        <v>725</v>
      </c>
      <c r="B33" s="11">
        <v>26</v>
      </c>
      <c r="C33" s="11">
        <v>1000</v>
      </c>
      <c r="D33" s="14">
        <f t="shared" si="0"/>
        <v>1</v>
      </c>
      <c r="E33" s="11">
        <v>0.001</v>
      </c>
      <c r="F33" s="14">
        <v>1</v>
      </c>
      <c r="G33" s="19">
        <f t="shared" si="11"/>
        <v>0</v>
      </c>
      <c r="H33" s="20">
        <v>0.013</v>
      </c>
      <c r="I33" s="20">
        <f t="shared" si="12"/>
        <v>0</v>
      </c>
      <c r="J33" s="20">
        <f t="shared" si="1"/>
        <v>0</v>
      </c>
      <c r="K33" s="20">
        <f t="shared" si="13"/>
        <v>0</v>
      </c>
      <c r="L33" s="21">
        <f t="shared" si="14"/>
        <v>0</v>
      </c>
      <c r="R33">
        <v>20</v>
      </c>
      <c r="S33">
        <f>0.221-S28</f>
        <v>0.22</v>
      </c>
      <c r="U33">
        <f>R31/S31</f>
        <v>91.74311926605505</v>
      </c>
    </row>
    <row r="34" spans="1:22" ht="15">
      <c r="A34" s="12" t="s">
        <v>726</v>
      </c>
      <c r="B34" s="11">
        <v>27</v>
      </c>
      <c r="C34" s="11">
        <v>700</v>
      </c>
      <c r="D34" s="14">
        <f t="shared" si="0"/>
        <v>0.7</v>
      </c>
      <c r="E34" s="11">
        <v>0.124</v>
      </c>
      <c r="F34" s="14">
        <v>1</v>
      </c>
      <c r="G34" s="19">
        <f t="shared" si="11"/>
        <v>0.123</v>
      </c>
      <c r="H34" s="20">
        <v>0.013</v>
      </c>
      <c r="I34" s="20">
        <f t="shared" si="12"/>
        <v>10.961189445762948</v>
      </c>
      <c r="J34" s="20">
        <f t="shared" si="1"/>
        <v>0.010961189445762947</v>
      </c>
      <c r="K34" s="20">
        <f t="shared" si="13"/>
        <v>0.27402973614407367</v>
      </c>
      <c r="L34" s="21">
        <f t="shared" si="14"/>
        <v>0.391471051634391</v>
      </c>
      <c r="R34">
        <v>30</v>
      </c>
      <c r="S34">
        <f>0.337-S28</f>
        <v>0.336</v>
      </c>
      <c r="U34">
        <f>R32/S32</f>
        <v>88.75739644970413</v>
      </c>
      <c r="V34">
        <f>AVERAGE(U31:U36)</f>
        <v>94.72821111428543</v>
      </c>
    </row>
    <row r="35" spans="1:21" ht="15">
      <c r="A35" s="12" t="s">
        <v>720</v>
      </c>
      <c r="B35" s="11">
        <v>28</v>
      </c>
      <c r="C35" s="11">
        <v>600</v>
      </c>
      <c r="D35" s="14">
        <f t="shared" si="0"/>
        <v>0.6</v>
      </c>
      <c r="E35" s="11">
        <v>0.102</v>
      </c>
      <c r="F35" s="14">
        <v>1</v>
      </c>
      <c r="G35" s="19">
        <f t="shared" si="11"/>
        <v>0.10099999999999999</v>
      </c>
      <c r="H35" s="20">
        <v>0.013</v>
      </c>
      <c r="I35" s="20">
        <f t="shared" si="12"/>
        <v>9.00065149611429</v>
      </c>
      <c r="J35" s="20">
        <f t="shared" si="1"/>
        <v>0.00900065149611429</v>
      </c>
      <c r="K35" s="20">
        <f t="shared" si="13"/>
        <v>0.22501628740285723</v>
      </c>
      <c r="L35" s="21">
        <f t="shared" si="14"/>
        <v>0.37502714567142875</v>
      </c>
      <c r="R35">
        <v>40</v>
      </c>
      <c r="S35">
        <f>0.461-S28</f>
        <v>0.46</v>
      </c>
      <c r="U35">
        <f>R33/S33</f>
        <v>90.9090909090909</v>
      </c>
    </row>
    <row r="36" spans="1:21" ht="15">
      <c r="A36" s="12" t="s">
        <v>727</v>
      </c>
      <c r="B36" s="11">
        <v>29</v>
      </c>
      <c r="C36" s="11">
        <v>500</v>
      </c>
      <c r="D36" s="14">
        <f t="shared" si="0"/>
        <v>0.5</v>
      </c>
      <c r="E36" s="11">
        <v>0.098</v>
      </c>
      <c r="F36" s="14">
        <v>1</v>
      </c>
      <c r="G36" s="19">
        <f t="shared" si="11"/>
        <v>0.097</v>
      </c>
      <c r="H36" s="20">
        <v>0.013</v>
      </c>
      <c r="I36" s="20">
        <f t="shared" si="12"/>
        <v>8.644190050723626</v>
      </c>
      <c r="J36" s="20">
        <f t="shared" si="1"/>
        <v>0.008644190050723626</v>
      </c>
      <c r="K36" s="20">
        <f t="shared" si="13"/>
        <v>0.21610475126809067</v>
      </c>
      <c r="L36" s="21">
        <f t="shared" si="14"/>
        <v>0.43220950253618134</v>
      </c>
      <c r="R36">
        <v>50</v>
      </c>
      <c r="S36">
        <f>0.599-S28</f>
        <v>0.598</v>
      </c>
      <c r="U36">
        <f>R38/S38</f>
        <v>100.20040080160321</v>
      </c>
    </row>
    <row r="37" spans="1:19" ht="15">
      <c r="A37" s="12" t="s">
        <v>721</v>
      </c>
      <c r="B37" s="11">
        <v>30</v>
      </c>
      <c r="C37" s="11">
        <v>500</v>
      </c>
      <c r="D37" s="14">
        <f t="shared" si="0"/>
        <v>0.5</v>
      </c>
      <c r="E37" s="11">
        <v>0.092</v>
      </c>
      <c r="F37" s="14">
        <v>1</v>
      </c>
      <c r="G37" s="19">
        <f t="shared" si="11"/>
        <v>0.091</v>
      </c>
      <c r="H37" s="20">
        <v>0.013</v>
      </c>
      <c r="I37" s="20">
        <f t="shared" si="12"/>
        <v>8.109497882637628</v>
      </c>
      <c r="J37" s="20">
        <f t="shared" si="1"/>
        <v>0.008109497882637628</v>
      </c>
      <c r="K37" s="20">
        <f t="shared" si="13"/>
        <v>0.2027374470659407</v>
      </c>
      <c r="L37" s="21">
        <f t="shared" si="14"/>
        <v>0.4054748941318814</v>
      </c>
      <c r="R37">
        <v>80</v>
      </c>
      <c r="S37">
        <f>0.89-S28</f>
        <v>0.889</v>
      </c>
    </row>
    <row r="38" spans="1:21" ht="15">
      <c r="A38" s="12" t="s">
        <v>728</v>
      </c>
      <c r="B38" s="11">
        <v>32</v>
      </c>
      <c r="C38" s="11">
        <v>500</v>
      </c>
      <c r="D38" s="14">
        <f t="shared" si="0"/>
        <v>0.5</v>
      </c>
      <c r="E38" s="11">
        <v>0.097</v>
      </c>
      <c r="F38" s="14">
        <v>1</v>
      </c>
      <c r="G38" s="19">
        <f t="shared" si="11"/>
        <v>0.096</v>
      </c>
      <c r="H38" s="20">
        <v>0.013</v>
      </c>
      <c r="I38" s="20">
        <f t="shared" si="12"/>
        <v>8.55507468937596</v>
      </c>
      <c r="J38" s="20">
        <f t="shared" si="1"/>
        <v>0.00855507468937596</v>
      </c>
      <c r="K38" s="20">
        <f t="shared" si="13"/>
        <v>0.21387686723439903</v>
      </c>
      <c r="L38" s="21">
        <f t="shared" si="14"/>
        <v>0.42775373446879805</v>
      </c>
      <c r="R38">
        <v>100</v>
      </c>
      <c r="S38">
        <f>0.999-S28</f>
        <v>0.998</v>
      </c>
      <c r="U38">
        <f>1/AVERAGE(U31:U36)</f>
        <v>0.010556517306059374</v>
      </c>
    </row>
    <row r="39" spans="1:12" ht="15">
      <c r="A39" s="12" t="s">
        <v>729</v>
      </c>
      <c r="B39" s="11">
        <v>32</v>
      </c>
      <c r="C39" s="11">
        <v>500</v>
      </c>
      <c r="D39" s="14">
        <f t="shared" si="0"/>
        <v>0.5</v>
      </c>
      <c r="E39" s="11">
        <v>0.088</v>
      </c>
      <c r="F39" s="14">
        <v>1</v>
      </c>
      <c r="G39" s="19">
        <f t="shared" si="11"/>
        <v>0.087</v>
      </c>
      <c r="H39" s="20">
        <v>0.013</v>
      </c>
      <c r="I39" s="20">
        <f t="shared" si="12"/>
        <v>7.753036437246963</v>
      </c>
      <c r="J39" s="20">
        <f t="shared" si="1"/>
        <v>0.007753036437246963</v>
      </c>
      <c r="K39" s="20">
        <f t="shared" si="13"/>
        <v>0.19382591093117407</v>
      </c>
      <c r="L39" s="21">
        <f t="shared" si="14"/>
        <v>0.38765182186234814</v>
      </c>
    </row>
    <row r="40" spans="1:12" ht="15">
      <c r="A40" s="12" t="s">
        <v>722</v>
      </c>
      <c r="B40" s="11">
        <v>33</v>
      </c>
      <c r="C40" s="11">
        <v>500</v>
      </c>
      <c r="D40" s="14">
        <f t="shared" si="0"/>
        <v>0.5</v>
      </c>
      <c r="E40" s="11">
        <v>0.103</v>
      </c>
      <c r="F40" s="14">
        <v>1</v>
      </c>
      <c r="G40" s="19">
        <f t="shared" si="11"/>
        <v>0.102</v>
      </c>
      <c r="H40" s="20">
        <v>0.013</v>
      </c>
      <c r="I40" s="20">
        <f t="shared" si="12"/>
        <v>9.089766857461957</v>
      </c>
      <c r="J40" s="20">
        <f t="shared" si="1"/>
        <v>0.009089766857461956</v>
      </c>
      <c r="K40" s="20">
        <f t="shared" si="13"/>
        <v>0.2272441714365489</v>
      </c>
      <c r="L40" s="21">
        <f t="shared" si="14"/>
        <v>0.4544883428730978</v>
      </c>
    </row>
    <row r="41" spans="1:12" ht="15">
      <c r="A41" s="12" t="s">
        <v>730</v>
      </c>
      <c r="B41" s="11">
        <v>34</v>
      </c>
      <c r="C41" s="11">
        <v>500</v>
      </c>
      <c r="D41" s="14">
        <f t="shared" si="0"/>
        <v>0.5</v>
      </c>
      <c r="E41" s="11">
        <v>0.104</v>
      </c>
      <c r="F41" s="14">
        <v>1</v>
      </c>
      <c r="G41" s="19">
        <f t="shared" si="11"/>
        <v>0.103</v>
      </c>
      <c r="H41" s="20">
        <v>0.013</v>
      </c>
      <c r="I41" s="20">
        <f t="shared" si="12"/>
        <v>9.178882218809623</v>
      </c>
      <c r="J41" s="20">
        <f t="shared" si="1"/>
        <v>0.009178882218809623</v>
      </c>
      <c r="K41" s="20">
        <f t="shared" si="13"/>
        <v>0.22947205547024058</v>
      </c>
      <c r="L41" s="21">
        <f t="shared" si="14"/>
        <v>0.45894411094048115</v>
      </c>
    </row>
    <row r="42" spans="1:12" ht="15">
      <c r="A42" s="12" t="s">
        <v>732</v>
      </c>
      <c r="B42" s="11">
        <v>35</v>
      </c>
      <c r="C42" s="11">
        <v>975</v>
      </c>
      <c r="D42" s="14">
        <f t="shared" si="0"/>
        <v>0.975</v>
      </c>
      <c r="E42" s="11">
        <v>0.023</v>
      </c>
      <c r="F42" s="14">
        <v>1</v>
      </c>
      <c r="G42" s="19">
        <f t="shared" si="11"/>
        <v>0.022</v>
      </c>
      <c r="H42" s="20">
        <v>0.013</v>
      </c>
      <c r="I42" s="20">
        <f t="shared" si="12"/>
        <v>1.9605379496486572</v>
      </c>
      <c r="J42" s="20">
        <f t="shared" si="1"/>
        <v>0.0019605379496486575</v>
      </c>
      <c r="K42" s="20">
        <f t="shared" si="13"/>
        <v>0.04901344874121644</v>
      </c>
      <c r="L42" s="21">
        <f t="shared" si="14"/>
        <v>0.05027020383714506</v>
      </c>
    </row>
    <row r="43" spans="1:12" ht="15">
      <c r="A43" s="12" t="s">
        <v>719</v>
      </c>
      <c r="B43" s="11">
        <v>36</v>
      </c>
      <c r="C43" s="11">
        <v>1000</v>
      </c>
      <c r="D43" s="14">
        <f t="shared" si="0"/>
        <v>1</v>
      </c>
      <c r="E43" s="11">
        <v>0.069</v>
      </c>
      <c r="F43" s="14">
        <v>1</v>
      </c>
      <c r="G43" s="19">
        <f t="shared" si="11"/>
        <v>0.068</v>
      </c>
      <c r="H43" s="20">
        <v>0.013</v>
      </c>
      <c r="I43" s="20">
        <f t="shared" si="12"/>
        <v>6.059844571641305</v>
      </c>
      <c r="J43" s="20">
        <f t="shared" si="1"/>
        <v>0.0060598445716413055</v>
      </c>
      <c r="K43" s="20">
        <f t="shared" si="13"/>
        <v>0.15149611429103263</v>
      </c>
      <c r="L43" s="21">
        <f t="shared" si="14"/>
        <v>0.15149611429103263</v>
      </c>
    </row>
    <row r="44" spans="1:12" ht="15">
      <c r="A44" s="12" t="s">
        <v>733</v>
      </c>
      <c r="B44" s="11">
        <v>37</v>
      </c>
      <c r="C44" s="11">
        <v>980</v>
      </c>
      <c r="D44" s="14">
        <f t="shared" si="0"/>
        <v>0.98</v>
      </c>
      <c r="E44" s="11">
        <v>0.116</v>
      </c>
      <c r="F44" s="14">
        <v>1</v>
      </c>
      <c r="G44" s="19">
        <f aca="true" t="shared" si="15" ref="G44:G107">E44-$T$18</f>
        <v>0.115</v>
      </c>
      <c r="H44" s="20">
        <v>0.013</v>
      </c>
      <c r="I44" s="20">
        <f aca="true" t="shared" si="16" ref="I44:I107">G44/$U$29</f>
        <v>10.248266554981619</v>
      </c>
      <c r="J44" s="20">
        <f t="shared" si="1"/>
        <v>0.010248266554981619</v>
      </c>
      <c r="K44" s="20">
        <f aca="true" t="shared" si="17" ref="K44:K107">J44*5/2*10/1*F44</f>
        <v>0.2562066638745405</v>
      </c>
      <c r="L44" s="21">
        <f aca="true" t="shared" si="18" ref="L44:L107">K44/D44</f>
        <v>0.26143537130055156</v>
      </c>
    </row>
    <row r="45" spans="1:12" ht="15">
      <c r="A45" s="12" t="s">
        <v>725</v>
      </c>
      <c r="B45" s="11">
        <v>38</v>
      </c>
      <c r="C45" s="11">
        <v>1000</v>
      </c>
      <c r="D45" s="14">
        <f t="shared" si="0"/>
        <v>1</v>
      </c>
      <c r="E45" s="11">
        <v>0.128</v>
      </c>
      <c r="F45" s="14">
        <v>1</v>
      </c>
      <c r="G45" s="19">
        <f t="shared" si="15"/>
        <v>0.127</v>
      </c>
      <c r="H45" s="20">
        <v>0.013</v>
      </c>
      <c r="I45" s="20">
        <f t="shared" si="16"/>
        <v>11.317650891153614</v>
      </c>
      <c r="J45" s="20">
        <f t="shared" si="1"/>
        <v>0.011317650891153613</v>
      </c>
      <c r="K45" s="20">
        <f t="shared" si="17"/>
        <v>0.28294127227884036</v>
      </c>
      <c r="L45" s="21">
        <f t="shared" si="18"/>
        <v>0.28294127227884036</v>
      </c>
    </row>
    <row r="46" spans="1:12" ht="15">
      <c r="A46" s="12" t="s">
        <v>726</v>
      </c>
      <c r="B46" s="11">
        <v>39</v>
      </c>
      <c r="C46" s="11">
        <v>1000</v>
      </c>
      <c r="D46" s="14">
        <f t="shared" si="0"/>
        <v>1</v>
      </c>
      <c r="E46" s="11">
        <v>0.125</v>
      </c>
      <c r="F46" s="14">
        <v>1</v>
      </c>
      <c r="G46" s="19">
        <f t="shared" si="15"/>
        <v>0.124</v>
      </c>
      <c r="H46" s="20">
        <v>0.013</v>
      </c>
      <c r="I46" s="20">
        <f t="shared" si="16"/>
        <v>11.050304807110614</v>
      </c>
      <c r="J46" s="20">
        <f t="shared" si="1"/>
        <v>0.011050304807110613</v>
      </c>
      <c r="K46" s="20">
        <f t="shared" si="17"/>
        <v>0.27625762017776534</v>
      </c>
      <c r="L46" s="21">
        <f t="shared" si="18"/>
        <v>0.27625762017776534</v>
      </c>
    </row>
    <row r="47" spans="1:12" ht="15">
      <c r="A47" s="12" t="s">
        <v>720</v>
      </c>
      <c r="B47" s="11">
        <v>40</v>
      </c>
      <c r="C47" s="11">
        <v>1000</v>
      </c>
      <c r="D47" s="14">
        <f t="shared" si="0"/>
        <v>1</v>
      </c>
      <c r="E47" s="11">
        <v>0.143</v>
      </c>
      <c r="F47" s="14">
        <v>1</v>
      </c>
      <c r="G47" s="19">
        <f t="shared" si="15"/>
        <v>0.142</v>
      </c>
      <c r="H47" s="20">
        <v>0.013</v>
      </c>
      <c r="I47" s="20">
        <f t="shared" si="16"/>
        <v>12.654381311368605</v>
      </c>
      <c r="J47" s="20">
        <f t="shared" si="1"/>
        <v>0.012654381311368606</v>
      </c>
      <c r="K47" s="20">
        <f t="shared" si="17"/>
        <v>0.31635953278421514</v>
      </c>
      <c r="L47" s="21">
        <f t="shared" si="18"/>
        <v>0.31635953278421514</v>
      </c>
    </row>
    <row r="48" spans="1:12" ht="15">
      <c r="A48" s="12" t="s">
        <v>727</v>
      </c>
      <c r="B48" s="11">
        <v>41</v>
      </c>
      <c r="C48" s="11">
        <v>1000</v>
      </c>
      <c r="D48" s="14">
        <f t="shared" si="0"/>
        <v>1</v>
      </c>
      <c r="E48" s="11">
        <v>0.176</v>
      </c>
      <c r="F48" s="14">
        <v>1</v>
      </c>
      <c r="G48" s="19">
        <f t="shared" si="15"/>
        <v>0.175</v>
      </c>
      <c r="H48" s="20">
        <v>0.013</v>
      </c>
      <c r="I48" s="20">
        <f t="shared" si="16"/>
        <v>15.595188235841592</v>
      </c>
      <c r="J48" s="20">
        <f t="shared" si="1"/>
        <v>0.015595188235841592</v>
      </c>
      <c r="K48" s="20">
        <f t="shared" si="17"/>
        <v>0.3898797058960398</v>
      </c>
      <c r="L48" s="21">
        <f t="shared" si="18"/>
        <v>0.3898797058960398</v>
      </c>
    </row>
    <row r="49" spans="1:12" ht="15">
      <c r="A49" s="12" t="s">
        <v>721</v>
      </c>
      <c r="B49" s="11">
        <v>42</v>
      </c>
      <c r="C49" s="11">
        <v>1000</v>
      </c>
      <c r="D49" s="14">
        <f t="shared" si="0"/>
        <v>1</v>
      </c>
      <c r="E49" s="11">
        <v>0.169</v>
      </c>
      <c r="F49" s="14">
        <v>1</v>
      </c>
      <c r="G49" s="19">
        <f t="shared" si="15"/>
        <v>0.168</v>
      </c>
      <c r="H49" s="20">
        <v>0.013</v>
      </c>
      <c r="I49" s="20">
        <f t="shared" si="16"/>
        <v>14.97138070640793</v>
      </c>
      <c r="J49" s="20">
        <f t="shared" si="1"/>
        <v>0.01497138070640793</v>
      </c>
      <c r="K49" s="20">
        <f t="shared" si="17"/>
        <v>0.37428451766019827</v>
      </c>
      <c r="L49" s="21">
        <f t="shared" si="18"/>
        <v>0.37428451766019827</v>
      </c>
    </row>
    <row r="50" spans="1:12" ht="15">
      <c r="A50" s="12" t="s">
        <v>728</v>
      </c>
      <c r="B50" s="11">
        <v>43</v>
      </c>
      <c r="C50" s="11">
        <v>1000</v>
      </c>
      <c r="D50" s="14">
        <f t="shared" si="0"/>
        <v>1</v>
      </c>
      <c r="E50" s="11">
        <v>0.192</v>
      </c>
      <c r="F50" s="14">
        <v>1</v>
      </c>
      <c r="G50" s="19">
        <f t="shared" si="15"/>
        <v>0.191</v>
      </c>
      <c r="H50" s="20">
        <v>0.013</v>
      </c>
      <c r="I50" s="20">
        <f t="shared" si="16"/>
        <v>17.021034017404254</v>
      </c>
      <c r="J50" s="20">
        <f t="shared" si="1"/>
        <v>0.017021034017404256</v>
      </c>
      <c r="K50" s="20">
        <f t="shared" si="17"/>
        <v>0.42552585043510643</v>
      </c>
      <c r="L50" s="21">
        <f t="shared" si="18"/>
        <v>0.42552585043510643</v>
      </c>
    </row>
    <row r="51" spans="1:12" ht="15">
      <c r="A51" s="12" t="s">
        <v>729</v>
      </c>
      <c r="B51" s="11">
        <v>44</v>
      </c>
      <c r="C51" s="11">
        <v>1000</v>
      </c>
      <c r="D51" s="14">
        <f t="shared" si="0"/>
        <v>1</v>
      </c>
      <c r="E51" s="11">
        <v>0.182</v>
      </c>
      <c r="F51" s="14">
        <v>1</v>
      </c>
      <c r="G51" s="19">
        <f t="shared" si="15"/>
        <v>0.181</v>
      </c>
      <c r="H51" s="20">
        <v>0.013</v>
      </c>
      <c r="I51" s="20">
        <f t="shared" si="16"/>
        <v>16.12988040392759</v>
      </c>
      <c r="J51" s="20">
        <f t="shared" si="1"/>
        <v>0.016129880403927592</v>
      </c>
      <c r="K51" s="20">
        <f t="shared" si="17"/>
        <v>0.40324701009818986</v>
      </c>
      <c r="L51" s="21">
        <f t="shared" si="18"/>
        <v>0.40324701009818986</v>
      </c>
    </row>
    <row r="52" spans="1:12" ht="15">
      <c r="A52" s="12" t="s">
        <v>722</v>
      </c>
      <c r="B52" s="11">
        <v>45</v>
      </c>
      <c r="C52" s="11">
        <v>1000</v>
      </c>
      <c r="D52" s="14">
        <f t="shared" si="0"/>
        <v>1</v>
      </c>
      <c r="E52" s="11">
        <v>0.182</v>
      </c>
      <c r="F52" s="14">
        <v>1</v>
      </c>
      <c r="G52" s="19">
        <f t="shared" si="15"/>
        <v>0.181</v>
      </c>
      <c r="H52" s="20">
        <v>0.013</v>
      </c>
      <c r="I52" s="20">
        <f t="shared" si="16"/>
        <v>16.12988040392759</v>
      </c>
      <c r="J52" s="20">
        <f t="shared" si="1"/>
        <v>0.016129880403927592</v>
      </c>
      <c r="K52" s="20">
        <f t="shared" si="17"/>
        <v>0.40324701009818986</v>
      </c>
      <c r="L52" s="21">
        <f t="shared" si="18"/>
        <v>0.40324701009818986</v>
      </c>
    </row>
    <row r="53" spans="1:12" ht="15">
      <c r="A53" s="12" t="s">
        <v>730</v>
      </c>
      <c r="B53" s="11">
        <v>46</v>
      </c>
      <c r="C53" s="11">
        <v>1000</v>
      </c>
      <c r="D53" s="14">
        <f t="shared" si="0"/>
        <v>1</v>
      </c>
      <c r="E53" s="11">
        <v>0.197</v>
      </c>
      <c r="F53" s="14">
        <v>1</v>
      </c>
      <c r="G53" s="19">
        <f t="shared" si="15"/>
        <v>0.196</v>
      </c>
      <c r="H53" s="20">
        <v>0.013</v>
      </c>
      <c r="I53" s="20">
        <f t="shared" si="16"/>
        <v>17.466610824142585</v>
      </c>
      <c r="J53" s="20">
        <f t="shared" si="1"/>
        <v>0.017466610824142585</v>
      </c>
      <c r="K53" s="20">
        <f t="shared" si="17"/>
        <v>0.4366652706035646</v>
      </c>
      <c r="L53" s="21">
        <f t="shared" si="18"/>
        <v>0.4366652706035646</v>
      </c>
    </row>
    <row r="54" spans="1:12" ht="15">
      <c r="A54" s="12" t="s">
        <v>734</v>
      </c>
      <c r="B54" s="11">
        <v>47</v>
      </c>
      <c r="C54" s="11">
        <v>1000</v>
      </c>
      <c r="D54" s="14">
        <f t="shared" si="0"/>
        <v>1</v>
      </c>
      <c r="E54" s="11">
        <v>0.059</v>
      </c>
      <c r="F54" s="14">
        <v>1</v>
      </c>
      <c r="G54" s="19">
        <f t="shared" si="15"/>
        <v>0.057999999999999996</v>
      </c>
      <c r="H54" s="20">
        <v>0.013</v>
      </c>
      <c r="I54" s="20">
        <f t="shared" si="16"/>
        <v>5.168690958164642</v>
      </c>
      <c r="J54" s="20">
        <f t="shared" si="1"/>
        <v>0.0051686909581646415</v>
      </c>
      <c r="K54" s="20">
        <f t="shared" si="17"/>
        <v>0.12921727395411603</v>
      </c>
      <c r="L54" s="21">
        <f t="shared" si="18"/>
        <v>0.12921727395411603</v>
      </c>
    </row>
    <row r="55" spans="1:12" ht="15">
      <c r="A55" s="12" t="s">
        <v>719</v>
      </c>
      <c r="B55" s="11">
        <v>48</v>
      </c>
      <c r="C55" s="11">
        <v>950</v>
      </c>
      <c r="D55" s="14">
        <f t="shared" si="0"/>
        <v>0.95</v>
      </c>
      <c r="E55" s="11">
        <v>0.204</v>
      </c>
      <c r="F55" s="14">
        <v>1</v>
      </c>
      <c r="G55" s="19">
        <f t="shared" si="15"/>
        <v>0.20299999999999999</v>
      </c>
      <c r="H55" s="20">
        <v>0.013</v>
      </c>
      <c r="I55" s="20">
        <f t="shared" si="16"/>
        <v>18.090418353576247</v>
      </c>
      <c r="J55" s="20">
        <f t="shared" si="1"/>
        <v>0.01809041835357625</v>
      </c>
      <c r="K55" s="20">
        <f t="shared" si="17"/>
        <v>0.45226045883940624</v>
      </c>
      <c r="L55" s="21">
        <f t="shared" si="18"/>
        <v>0.47606364088358555</v>
      </c>
    </row>
    <row r="56" spans="1:12" ht="15">
      <c r="A56" s="12" t="s">
        <v>733</v>
      </c>
      <c r="B56" s="11">
        <v>49</v>
      </c>
      <c r="C56" s="11">
        <v>980</v>
      </c>
      <c r="D56" s="14">
        <f t="shared" si="0"/>
        <v>0.98</v>
      </c>
      <c r="E56" s="11">
        <v>0.195</v>
      </c>
      <c r="F56" s="14">
        <v>1</v>
      </c>
      <c r="G56" s="19">
        <f t="shared" si="15"/>
        <v>0.194</v>
      </c>
      <c r="H56" s="20">
        <v>0.013</v>
      </c>
      <c r="I56" s="20">
        <f t="shared" si="16"/>
        <v>17.288380101447252</v>
      </c>
      <c r="J56" s="20">
        <f t="shared" si="1"/>
        <v>0.017288380101447252</v>
      </c>
      <c r="K56" s="20">
        <f t="shared" si="17"/>
        <v>0.43220950253618134</v>
      </c>
      <c r="L56" s="21">
        <f t="shared" si="18"/>
        <v>0.44103010462875647</v>
      </c>
    </row>
    <row r="57" spans="1:12" ht="15">
      <c r="A57" s="12" t="s">
        <v>725</v>
      </c>
      <c r="B57" s="11">
        <v>50</v>
      </c>
      <c r="C57" s="11">
        <v>900</v>
      </c>
      <c r="D57" s="14">
        <f t="shared" si="0"/>
        <v>0.9</v>
      </c>
      <c r="E57" s="11">
        <v>0.168</v>
      </c>
      <c r="F57" s="14">
        <v>1</v>
      </c>
      <c r="G57" s="19">
        <f t="shared" si="15"/>
        <v>0.167</v>
      </c>
      <c r="H57" s="20">
        <v>0.013</v>
      </c>
      <c r="I57" s="20">
        <f t="shared" si="16"/>
        <v>14.882265345060263</v>
      </c>
      <c r="J57" s="20">
        <f t="shared" si="1"/>
        <v>0.014882265345060264</v>
      </c>
      <c r="K57" s="20">
        <f t="shared" si="17"/>
        <v>0.3720566336265066</v>
      </c>
      <c r="L57" s="21">
        <f t="shared" si="18"/>
        <v>0.4133962595850073</v>
      </c>
    </row>
    <row r="58" spans="1:12" ht="15">
      <c r="A58" s="12" t="s">
        <v>726</v>
      </c>
      <c r="B58" s="11">
        <v>51</v>
      </c>
      <c r="C58" s="11">
        <v>900</v>
      </c>
      <c r="D58" s="14">
        <f t="shared" si="0"/>
        <v>0.9</v>
      </c>
      <c r="E58" s="11">
        <v>0.163</v>
      </c>
      <c r="F58" s="14">
        <v>1</v>
      </c>
      <c r="G58" s="19">
        <f t="shared" si="15"/>
        <v>0.162</v>
      </c>
      <c r="H58" s="20">
        <v>0.013</v>
      </c>
      <c r="I58" s="20">
        <f t="shared" si="16"/>
        <v>14.436688538321931</v>
      </c>
      <c r="J58" s="20">
        <f t="shared" si="1"/>
        <v>0.014436688538321932</v>
      </c>
      <c r="K58" s="20">
        <f t="shared" si="17"/>
        <v>0.3609172134580483</v>
      </c>
      <c r="L58" s="21">
        <f t="shared" si="18"/>
        <v>0.4010191260644981</v>
      </c>
    </row>
    <row r="59" spans="1:12" ht="15">
      <c r="A59" s="12" t="s">
        <v>720</v>
      </c>
      <c r="B59" s="11">
        <v>52</v>
      </c>
      <c r="C59" s="11">
        <v>800</v>
      </c>
      <c r="D59" s="14">
        <f t="shared" si="0"/>
        <v>0.8</v>
      </c>
      <c r="E59" s="11">
        <v>0.139</v>
      </c>
      <c r="F59" s="14">
        <v>1</v>
      </c>
      <c r="G59" s="19">
        <f t="shared" si="15"/>
        <v>0.138</v>
      </c>
      <c r="H59" s="20">
        <v>0.013</v>
      </c>
      <c r="I59" s="20">
        <f t="shared" si="16"/>
        <v>12.297919865977942</v>
      </c>
      <c r="J59" s="20">
        <f t="shared" si="1"/>
        <v>0.012297919865977943</v>
      </c>
      <c r="K59" s="20">
        <f t="shared" si="17"/>
        <v>0.3074479966494486</v>
      </c>
      <c r="L59" s="21">
        <f t="shared" si="18"/>
        <v>0.38430999581181075</v>
      </c>
    </row>
    <row r="60" spans="1:12" ht="15">
      <c r="A60" s="12" t="s">
        <v>727</v>
      </c>
      <c r="B60" s="11">
        <v>53</v>
      </c>
      <c r="C60" s="11">
        <v>700</v>
      </c>
      <c r="D60" s="14">
        <f t="shared" si="0"/>
        <v>0.7</v>
      </c>
      <c r="E60" s="11">
        <v>0.139</v>
      </c>
      <c r="F60" s="14">
        <v>1</v>
      </c>
      <c r="G60" s="19">
        <f t="shared" si="15"/>
        <v>0.138</v>
      </c>
      <c r="H60" s="20">
        <v>0.013</v>
      </c>
      <c r="I60" s="20">
        <f t="shared" si="16"/>
        <v>12.297919865977942</v>
      </c>
      <c r="J60" s="20">
        <f t="shared" si="1"/>
        <v>0.012297919865977943</v>
      </c>
      <c r="K60" s="20">
        <f t="shared" si="17"/>
        <v>0.3074479966494486</v>
      </c>
      <c r="L60" s="21">
        <f t="shared" si="18"/>
        <v>0.4392114237849266</v>
      </c>
    </row>
    <row r="61" spans="1:12" ht="15">
      <c r="A61" s="12" t="s">
        <v>721</v>
      </c>
      <c r="B61" s="11">
        <v>54</v>
      </c>
      <c r="C61" s="11">
        <v>700</v>
      </c>
      <c r="D61" s="14">
        <f t="shared" si="0"/>
        <v>0.7</v>
      </c>
      <c r="E61" s="11">
        <v>0.13</v>
      </c>
      <c r="F61" s="14">
        <v>1</v>
      </c>
      <c r="G61" s="19">
        <f t="shared" si="15"/>
        <v>0.129</v>
      </c>
      <c r="H61" s="20">
        <v>0.013</v>
      </c>
      <c r="I61" s="20">
        <f t="shared" si="16"/>
        <v>11.495881613848946</v>
      </c>
      <c r="J61" s="20">
        <f t="shared" si="1"/>
        <v>0.011495881613848945</v>
      </c>
      <c r="K61" s="20">
        <f t="shared" si="17"/>
        <v>0.2873970403462236</v>
      </c>
      <c r="L61" s="21">
        <f t="shared" si="18"/>
        <v>0.41056720049460516</v>
      </c>
    </row>
    <row r="62" spans="1:12" ht="15">
      <c r="A62" s="12" t="s">
        <v>728</v>
      </c>
      <c r="B62" s="11">
        <v>55</v>
      </c>
      <c r="C62" s="11">
        <v>700</v>
      </c>
      <c r="D62" s="14">
        <f t="shared" si="0"/>
        <v>0.7</v>
      </c>
      <c r="E62" s="11">
        <v>0.121</v>
      </c>
      <c r="F62" s="14">
        <v>1</v>
      </c>
      <c r="G62" s="19">
        <f t="shared" si="15"/>
        <v>0.12</v>
      </c>
      <c r="H62" s="20">
        <v>0.013</v>
      </c>
      <c r="I62" s="20">
        <f t="shared" si="16"/>
        <v>10.69384336171995</v>
      </c>
      <c r="J62" s="20">
        <f t="shared" si="1"/>
        <v>0.010693843361719949</v>
      </c>
      <c r="K62" s="20">
        <f t="shared" si="17"/>
        <v>0.2673460840429987</v>
      </c>
      <c r="L62" s="21">
        <f t="shared" si="18"/>
        <v>0.38192297720428386</v>
      </c>
    </row>
    <row r="63" spans="1:12" ht="15">
      <c r="A63" s="12" t="s">
        <v>729</v>
      </c>
      <c r="B63" s="11">
        <v>56</v>
      </c>
      <c r="C63" s="11">
        <v>700</v>
      </c>
      <c r="D63" s="14">
        <f t="shared" si="0"/>
        <v>0.7</v>
      </c>
      <c r="E63" s="11">
        <v>0.143</v>
      </c>
      <c r="F63" s="14">
        <v>1</v>
      </c>
      <c r="G63" s="19">
        <f t="shared" si="15"/>
        <v>0.142</v>
      </c>
      <c r="H63" s="20">
        <v>0.013</v>
      </c>
      <c r="I63" s="20">
        <f t="shared" si="16"/>
        <v>12.654381311368605</v>
      </c>
      <c r="J63" s="20">
        <f t="shared" si="1"/>
        <v>0.012654381311368606</v>
      </c>
      <c r="K63" s="20">
        <f t="shared" si="17"/>
        <v>0.31635953278421514</v>
      </c>
      <c r="L63" s="21">
        <f t="shared" si="18"/>
        <v>0.45194218969173594</v>
      </c>
    </row>
    <row r="64" spans="1:12" ht="15">
      <c r="A64" s="12" t="s">
        <v>722</v>
      </c>
      <c r="B64" s="11">
        <v>57</v>
      </c>
      <c r="C64" s="11">
        <v>700</v>
      </c>
      <c r="D64" s="14">
        <f t="shared" si="0"/>
        <v>0.7</v>
      </c>
      <c r="E64" s="11">
        <v>0.138</v>
      </c>
      <c r="F64" s="14">
        <v>1</v>
      </c>
      <c r="G64" s="19">
        <f t="shared" si="15"/>
        <v>0.137</v>
      </c>
      <c r="H64" s="20">
        <v>0.013</v>
      </c>
      <c r="I64" s="20">
        <f t="shared" si="16"/>
        <v>12.208804504630276</v>
      </c>
      <c r="J64" s="20">
        <f t="shared" si="1"/>
        <v>0.012208804504630277</v>
      </c>
      <c r="K64" s="20">
        <f t="shared" si="17"/>
        <v>0.30522011261575693</v>
      </c>
      <c r="L64" s="21">
        <f t="shared" si="18"/>
        <v>0.4360287323082242</v>
      </c>
    </row>
    <row r="65" spans="1:12" ht="15">
      <c r="A65" s="12" t="s">
        <v>730</v>
      </c>
      <c r="B65" s="11">
        <v>58</v>
      </c>
      <c r="C65" s="11">
        <v>700</v>
      </c>
      <c r="D65" s="14">
        <f t="shared" si="0"/>
        <v>0.7</v>
      </c>
      <c r="E65" s="11">
        <v>0.135</v>
      </c>
      <c r="F65" s="14">
        <v>1</v>
      </c>
      <c r="G65" s="19">
        <f t="shared" si="15"/>
        <v>0.134</v>
      </c>
      <c r="H65" s="20">
        <v>0.013</v>
      </c>
      <c r="I65" s="20">
        <f t="shared" si="16"/>
        <v>11.941458420587278</v>
      </c>
      <c r="J65" s="20">
        <f t="shared" si="1"/>
        <v>0.011941458420587279</v>
      </c>
      <c r="K65" s="20">
        <f t="shared" si="17"/>
        <v>0.29853646051468197</v>
      </c>
      <c r="L65" s="21">
        <f t="shared" si="18"/>
        <v>0.4264806578781171</v>
      </c>
    </row>
    <row r="66" spans="1:12" ht="15">
      <c r="A66" s="12" t="s">
        <v>735</v>
      </c>
      <c r="B66" s="11">
        <v>59</v>
      </c>
      <c r="C66" s="11">
        <v>980</v>
      </c>
      <c r="D66" s="14">
        <f t="shared" si="0"/>
        <v>0.98</v>
      </c>
      <c r="E66" s="11">
        <v>0.047</v>
      </c>
      <c r="F66" s="14">
        <v>1</v>
      </c>
      <c r="G66" s="19">
        <f t="shared" si="15"/>
        <v>0.046</v>
      </c>
      <c r="H66" s="20">
        <v>0.013</v>
      </c>
      <c r="I66" s="20">
        <f t="shared" si="16"/>
        <v>4.099306621992647</v>
      </c>
      <c r="J66" s="20">
        <f t="shared" si="1"/>
        <v>0.004099306621992647</v>
      </c>
      <c r="K66" s="20">
        <f t="shared" si="17"/>
        <v>0.1024826655498162</v>
      </c>
      <c r="L66" s="21">
        <f t="shared" si="18"/>
        <v>0.10457414852022061</v>
      </c>
    </row>
    <row r="67" spans="1:12" ht="15">
      <c r="A67" s="12" t="s">
        <v>719</v>
      </c>
      <c r="B67" s="11">
        <v>60</v>
      </c>
      <c r="C67" s="11">
        <v>900</v>
      </c>
      <c r="D67" s="14">
        <f t="shared" si="0"/>
        <v>0.9</v>
      </c>
      <c r="E67" s="11">
        <v>0.031</v>
      </c>
      <c r="F67" s="14">
        <v>1</v>
      </c>
      <c r="G67" s="19">
        <f t="shared" si="15"/>
        <v>0.03</v>
      </c>
      <c r="H67" s="20">
        <v>0.013</v>
      </c>
      <c r="I67" s="20">
        <f t="shared" si="16"/>
        <v>2.6734608404299873</v>
      </c>
      <c r="J67" s="20">
        <f t="shared" si="1"/>
        <v>0.0026734608404299872</v>
      </c>
      <c r="K67" s="20">
        <f t="shared" si="17"/>
        <v>0.06683652101074967</v>
      </c>
      <c r="L67" s="21">
        <f t="shared" si="18"/>
        <v>0.0742628011230552</v>
      </c>
    </row>
    <row r="68" spans="1:12" ht="15">
      <c r="A68" s="12" t="s">
        <v>733</v>
      </c>
      <c r="B68" s="11">
        <v>61</v>
      </c>
      <c r="C68" s="11">
        <v>950</v>
      </c>
      <c r="D68" s="14">
        <f t="shared" si="0"/>
        <v>0.95</v>
      </c>
      <c r="E68" s="11">
        <v>0.096</v>
      </c>
      <c r="F68" s="14">
        <v>1</v>
      </c>
      <c r="G68" s="19">
        <f t="shared" si="15"/>
        <v>0.095</v>
      </c>
      <c r="H68" s="20">
        <v>0.013</v>
      </c>
      <c r="I68" s="20">
        <f t="shared" si="16"/>
        <v>8.465959328028292</v>
      </c>
      <c r="J68" s="20">
        <f t="shared" si="1"/>
        <v>0.008465959328028292</v>
      </c>
      <c r="K68" s="20">
        <f t="shared" si="17"/>
        <v>0.21164898320070732</v>
      </c>
      <c r="L68" s="21">
        <f t="shared" si="18"/>
        <v>0.2227884033691656</v>
      </c>
    </row>
    <row r="69" spans="1:12" ht="15">
      <c r="A69" s="12" t="s">
        <v>725</v>
      </c>
      <c r="B69" s="11">
        <v>62</v>
      </c>
      <c r="C69" s="11">
        <v>990</v>
      </c>
      <c r="D69" s="14">
        <f t="shared" si="0"/>
        <v>0.99</v>
      </c>
      <c r="E69" s="11">
        <v>0.142</v>
      </c>
      <c r="F69" s="14">
        <v>1</v>
      </c>
      <c r="G69" s="19">
        <f t="shared" si="15"/>
        <v>0.141</v>
      </c>
      <c r="H69" s="20">
        <v>0.013</v>
      </c>
      <c r="I69" s="20">
        <f t="shared" si="16"/>
        <v>12.565265950020938</v>
      </c>
      <c r="J69" s="20">
        <f t="shared" si="1"/>
        <v>0.01256526595002094</v>
      </c>
      <c r="K69" s="20">
        <f t="shared" si="17"/>
        <v>0.3141316487505235</v>
      </c>
      <c r="L69" s="21">
        <f t="shared" si="18"/>
        <v>0.3173046957075995</v>
      </c>
    </row>
    <row r="70" spans="1:12" ht="15">
      <c r="A70" s="12" t="s">
        <v>726</v>
      </c>
      <c r="B70" s="11">
        <v>63</v>
      </c>
      <c r="C70" s="11">
        <v>950</v>
      </c>
      <c r="D70" s="14">
        <f t="shared" si="0"/>
        <v>0.95</v>
      </c>
      <c r="E70" s="11">
        <v>0.127</v>
      </c>
      <c r="F70" s="14">
        <v>1</v>
      </c>
      <c r="G70" s="19">
        <f t="shared" si="15"/>
        <v>0.126</v>
      </c>
      <c r="H70" s="20">
        <v>0.013</v>
      </c>
      <c r="I70" s="20">
        <f t="shared" si="16"/>
        <v>11.228535529805947</v>
      </c>
      <c r="J70" s="20">
        <f t="shared" si="1"/>
        <v>0.011228535529805947</v>
      </c>
      <c r="K70" s="20">
        <f t="shared" si="17"/>
        <v>0.2807133882451487</v>
      </c>
      <c r="L70" s="21">
        <f t="shared" si="18"/>
        <v>0.2954877771001565</v>
      </c>
    </row>
    <row r="71" spans="1:12" ht="15">
      <c r="A71" s="12" t="s">
        <v>720</v>
      </c>
      <c r="B71" s="11">
        <v>64</v>
      </c>
      <c r="C71" s="11">
        <v>950</v>
      </c>
      <c r="D71" s="14">
        <f t="shared" si="0"/>
        <v>0.95</v>
      </c>
      <c r="E71" s="11">
        <v>0.14</v>
      </c>
      <c r="F71" s="14">
        <v>1</v>
      </c>
      <c r="G71" s="19">
        <f t="shared" si="15"/>
        <v>0.139</v>
      </c>
      <c r="H71" s="20">
        <v>0.013</v>
      </c>
      <c r="I71" s="20">
        <f t="shared" si="16"/>
        <v>12.387035227325608</v>
      </c>
      <c r="J71" s="20">
        <f t="shared" si="1"/>
        <v>0.012387035227325609</v>
      </c>
      <c r="K71" s="20">
        <f t="shared" si="17"/>
        <v>0.3096758806831402</v>
      </c>
      <c r="L71" s="21">
        <f t="shared" si="18"/>
        <v>0.3259746112454108</v>
      </c>
    </row>
    <row r="72" spans="1:12" ht="15">
      <c r="A72" s="12" t="s">
        <v>727</v>
      </c>
      <c r="B72" s="11">
        <v>65</v>
      </c>
      <c r="C72" s="11">
        <v>1000</v>
      </c>
      <c r="D72" s="14">
        <f aca="true" t="shared" si="19" ref="D72:D135">C72/1000</f>
        <v>1</v>
      </c>
      <c r="E72" s="11">
        <v>0.158</v>
      </c>
      <c r="F72" s="14">
        <v>1</v>
      </c>
      <c r="G72" s="19">
        <f t="shared" si="15"/>
        <v>0.157</v>
      </c>
      <c r="H72" s="20">
        <v>0.013</v>
      </c>
      <c r="I72" s="20">
        <f t="shared" si="16"/>
        <v>13.9911117315836</v>
      </c>
      <c r="J72" s="20">
        <f aca="true" t="shared" si="20" ref="J72:J135">I72*0.001</f>
        <v>0.013991111731583602</v>
      </c>
      <c r="K72" s="20">
        <f t="shared" si="17"/>
        <v>0.3497777932895901</v>
      </c>
      <c r="L72" s="21">
        <f t="shared" si="18"/>
        <v>0.3497777932895901</v>
      </c>
    </row>
    <row r="73" spans="1:12" ht="15">
      <c r="A73" s="12" t="s">
        <v>721</v>
      </c>
      <c r="B73" s="11">
        <v>66</v>
      </c>
      <c r="C73" s="11">
        <v>1000</v>
      </c>
      <c r="D73" s="14">
        <f t="shared" si="19"/>
        <v>1</v>
      </c>
      <c r="E73" s="11">
        <v>0.149</v>
      </c>
      <c r="F73" s="14">
        <v>1</v>
      </c>
      <c r="G73" s="19">
        <f t="shared" si="15"/>
        <v>0.148</v>
      </c>
      <c r="H73" s="20">
        <v>0.013</v>
      </c>
      <c r="I73" s="20">
        <f t="shared" si="16"/>
        <v>13.189073479454603</v>
      </c>
      <c r="J73" s="20">
        <f t="shared" si="20"/>
        <v>0.013189073479454604</v>
      </c>
      <c r="K73" s="20">
        <f t="shared" si="17"/>
        <v>0.3297268369863651</v>
      </c>
      <c r="L73" s="21">
        <f t="shared" si="18"/>
        <v>0.3297268369863651</v>
      </c>
    </row>
    <row r="74" spans="1:12" ht="15">
      <c r="A74" s="12" t="s">
        <v>728</v>
      </c>
      <c r="B74" s="11">
        <v>67</v>
      </c>
      <c r="C74" s="11">
        <v>1000</v>
      </c>
      <c r="D74" s="14">
        <f t="shared" si="19"/>
        <v>1</v>
      </c>
      <c r="E74" s="11">
        <v>0.153</v>
      </c>
      <c r="F74" s="14">
        <v>1</v>
      </c>
      <c r="G74" s="19">
        <f t="shared" si="15"/>
        <v>0.152</v>
      </c>
      <c r="H74" s="20">
        <v>0.013</v>
      </c>
      <c r="I74" s="20">
        <f t="shared" si="16"/>
        <v>13.545534924845269</v>
      </c>
      <c r="J74" s="20">
        <f t="shared" si="20"/>
        <v>0.01354553492484527</v>
      </c>
      <c r="K74" s="20">
        <f t="shared" si="17"/>
        <v>0.33863837312113176</v>
      </c>
      <c r="L74" s="21">
        <f t="shared" si="18"/>
        <v>0.33863837312113176</v>
      </c>
    </row>
    <row r="75" spans="1:12" ht="15">
      <c r="A75" s="12" t="s">
        <v>729</v>
      </c>
      <c r="B75" s="11">
        <v>68</v>
      </c>
      <c r="C75" s="11">
        <v>1000</v>
      </c>
      <c r="D75" s="14">
        <f t="shared" si="19"/>
        <v>1</v>
      </c>
      <c r="E75" s="11">
        <v>0.17</v>
      </c>
      <c r="F75" s="14">
        <v>1</v>
      </c>
      <c r="G75" s="19">
        <f t="shared" si="15"/>
        <v>0.169</v>
      </c>
      <c r="H75" s="20">
        <v>0.013</v>
      </c>
      <c r="I75" s="20">
        <f t="shared" si="16"/>
        <v>15.060496067755595</v>
      </c>
      <c r="J75" s="20">
        <f t="shared" si="20"/>
        <v>0.015060496067755596</v>
      </c>
      <c r="K75" s="20">
        <f t="shared" si="17"/>
        <v>0.3765124016938899</v>
      </c>
      <c r="L75" s="21">
        <f t="shared" si="18"/>
        <v>0.3765124016938899</v>
      </c>
    </row>
    <row r="76" spans="1:12" ht="15">
      <c r="A76" s="12" t="s">
        <v>722</v>
      </c>
      <c r="B76" s="11">
        <v>69</v>
      </c>
      <c r="C76" s="11">
        <v>900</v>
      </c>
      <c r="D76" s="14">
        <f t="shared" si="19"/>
        <v>0.9</v>
      </c>
      <c r="E76" s="11">
        <v>0.147</v>
      </c>
      <c r="F76" s="14">
        <v>1</v>
      </c>
      <c r="G76" s="19">
        <f t="shared" si="15"/>
        <v>0.146</v>
      </c>
      <c r="H76" s="20">
        <v>0.013</v>
      </c>
      <c r="I76" s="20">
        <f t="shared" si="16"/>
        <v>13.01084275675927</v>
      </c>
      <c r="J76" s="20">
        <f t="shared" si="20"/>
        <v>0.013010842756759271</v>
      </c>
      <c r="K76" s="20">
        <f t="shared" si="17"/>
        <v>0.32527106891898183</v>
      </c>
      <c r="L76" s="21">
        <f t="shared" si="18"/>
        <v>0.3614122987988687</v>
      </c>
    </row>
    <row r="77" spans="1:12" ht="15">
      <c r="A77" s="12" t="s">
        <v>730</v>
      </c>
      <c r="B77" s="11">
        <v>70</v>
      </c>
      <c r="C77" s="11">
        <v>900</v>
      </c>
      <c r="D77" s="14">
        <f t="shared" si="19"/>
        <v>0.9</v>
      </c>
      <c r="E77" s="11">
        <v>0.149</v>
      </c>
      <c r="F77" s="14">
        <v>1</v>
      </c>
      <c r="G77" s="19">
        <f t="shared" si="15"/>
        <v>0.148</v>
      </c>
      <c r="H77" s="20">
        <v>0.013</v>
      </c>
      <c r="I77" s="20">
        <f t="shared" si="16"/>
        <v>13.189073479454603</v>
      </c>
      <c r="J77" s="20">
        <f t="shared" si="20"/>
        <v>0.013189073479454604</v>
      </c>
      <c r="K77" s="20">
        <f t="shared" si="17"/>
        <v>0.3297268369863651</v>
      </c>
      <c r="L77" s="21">
        <f t="shared" si="18"/>
        <v>0.36636315220707233</v>
      </c>
    </row>
    <row r="78" spans="1:12" ht="15">
      <c r="A78" s="12" t="s">
        <v>736</v>
      </c>
      <c r="B78" s="11">
        <v>71</v>
      </c>
      <c r="C78" s="11">
        <v>1000</v>
      </c>
      <c r="D78" s="14">
        <f t="shared" si="19"/>
        <v>1</v>
      </c>
      <c r="E78" s="11">
        <v>0.056</v>
      </c>
      <c r="F78" s="14">
        <v>1</v>
      </c>
      <c r="G78" s="19">
        <f t="shared" si="15"/>
        <v>0.055</v>
      </c>
      <c r="H78" s="20">
        <v>0.013</v>
      </c>
      <c r="I78" s="20">
        <f t="shared" si="16"/>
        <v>4.901344874121643</v>
      </c>
      <c r="J78" s="20">
        <f t="shared" si="20"/>
        <v>0.004901344874121643</v>
      </c>
      <c r="K78" s="20">
        <f t="shared" si="17"/>
        <v>0.12253362185304109</v>
      </c>
      <c r="L78" s="21">
        <f t="shared" si="18"/>
        <v>0.12253362185304109</v>
      </c>
    </row>
    <row r="79" spans="1:12" ht="15">
      <c r="A79" s="12" t="s">
        <v>719</v>
      </c>
      <c r="B79" s="11">
        <v>72</v>
      </c>
      <c r="C79" s="11">
        <v>950</v>
      </c>
      <c r="D79" s="14">
        <f t="shared" si="19"/>
        <v>0.95</v>
      </c>
      <c r="E79" s="11">
        <v>0.083</v>
      </c>
      <c r="F79" s="14">
        <v>1</v>
      </c>
      <c r="G79" s="19">
        <f t="shared" si="15"/>
        <v>0.082</v>
      </c>
      <c r="H79" s="20">
        <v>0.013</v>
      </c>
      <c r="I79" s="20">
        <f t="shared" si="16"/>
        <v>7.307459630508633</v>
      </c>
      <c r="J79" s="20">
        <f t="shared" si="20"/>
        <v>0.007307459630508633</v>
      </c>
      <c r="K79" s="20">
        <f t="shared" si="17"/>
        <v>0.18268649076271581</v>
      </c>
      <c r="L79" s="21">
        <f t="shared" si="18"/>
        <v>0.1923015692239114</v>
      </c>
    </row>
    <row r="80" spans="1:12" ht="15">
      <c r="A80" s="12" t="s">
        <v>733</v>
      </c>
      <c r="B80" s="11">
        <v>73</v>
      </c>
      <c r="C80" s="11">
        <v>1000</v>
      </c>
      <c r="D80" s="14">
        <f t="shared" si="19"/>
        <v>1</v>
      </c>
      <c r="E80" s="11">
        <v>0.192</v>
      </c>
      <c r="F80" s="14">
        <v>1</v>
      </c>
      <c r="G80" s="19">
        <f t="shared" si="15"/>
        <v>0.191</v>
      </c>
      <c r="H80" s="20">
        <v>0.013</v>
      </c>
      <c r="I80" s="20">
        <f t="shared" si="16"/>
        <v>17.021034017404254</v>
      </c>
      <c r="J80" s="20">
        <f t="shared" si="20"/>
        <v>0.017021034017404256</v>
      </c>
      <c r="K80" s="20">
        <f t="shared" si="17"/>
        <v>0.42552585043510643</v>
      </c>
      <c r="L80" s="21">
        <f t="shared" si="18"/>
        <v>0.42552585043510643</v>
      </c>
    </row>
    <row r="81" spans="1:12" ht="15">
      <c r="A81" s="12" t="s">
        <v>725</v>
      </c>
      <c r="B81" s="11">
        <v>74</v>
      </c>
      <c r="C81" s="11">
        <v>1000</v>
      </c>
      <c r="D81" s="14">
        <f t="shared" si="19"/>
        <v>1</v>
      </c>
      <c r="E81" s="11">
        <v>0.213</v>
      </c>
      <c r="F81" s="14">
        <v>1</v>
      </c>
      <c r="G81" s="19">
        <f t="shared" si="15"/>
        <v>0.212</v>
      </c>
      <c r="H81" s="20">
        <v>0.013</v>
      </c>
      <c r="I81" s="20">
        <f t="shared" si="16"/>
        <v>18.89245660570524</v>
      </c>
      <c r="J81" s="20">
        <f t="shared" si="20"/>
        <v>0.01889245660570524</v>
      </c>
      <c r="K81" s="20">
        <f t="shared" si="17"/>
        <v>0.47231141514263103</v>
      </c>
      <c r="L81" s="21">
        <f t="shared" si="18"/>
        <v>0.47231141514263103</v>
      </c>
    </row>
    <row r="82" spans="1:12" ht="15">
      <c r="A82" s="12" t="s">
        <v>726</v>
      </c>
      <c r="B82" s="11">
        <v>75</v>
      </c>
      <c r="C82" s="11">
        <v>1000</v>
      </c>
      <c r="D82" s="14">
        <f t="shared" si="19"/>
        <v>1</v>
      </c>
      <c r="E82" s="11">
        <v>0.195</v>
      </c>
      <c r="F82" s="14">
        <v>1</v>
      </c>
      <c r="G82" s="19">
        <f t="shared" si="15"/>
        <v>0.194</v>
      </c>
      <c r="H82" s="20">
        <v>0.013</v>
      </c>
      <c r="I82" s="20">
        <f t="shared" si="16"/>
        <v>17.288380101447252</v>
      </c>
      <c r="J82" s="20">
        <f t="shared" si="20"/>
        <v>0.017288380101447252</v>
      </c>
      <c r="K82" s="20">
        <f t="shared" si="17"/>
        <v>0.43220950253618134</v>
      </c>
      <c r="L82" s="21">
        <f t="shared" si="18"/>
        <v>0.43220950253618134</v>
      </c>
    </row>
    <row r="83" spans="1:12" ht="15">
      <c r="A83" s="12" t="s">
        <v>720</v>
      </c>
      <c r="B83" s="11">
        <v>76</v>
      </c>
      <c r="C83" s="11">
        <v>980</v>
      </c>
      <c r="D83" s="14">
        <f t="shared" si="19"/>
        <v>0.98</v>
      </c>
      <c r="E83" s="11">
        <v>0.202</v>
      </c>
      <c r="F83" s="14">
        <v>1</v>
      </c>
      <c r="G83" s="19">
        <f t="shared" si="15"/>
        <v>0.201</v>
      </c>
      <c r="H83" s="20">
        <v>0.013</v>
      </c>
      <c r="I83" s="20">
        <f t="shared" si="16"/>
        <v>17.912187630880915</v>
      </c>
      <c r="J83" s="20">
        <f t="shared" si="20"/>
        <v>0.017912187630880917</v>
      </c>
      <c r="K83" s="20">
        <f t="shared" si="17"/>
        <v>0.4478046907720229</v>
      </c>
      <c r="L83" s="21">
        <f t="shared" si="18"/>
        <v>0.45694356201226827</v>
      </c>
    </row>
    <row r="84" spans="1:12" ht="15">
      <c r="A84" s="12" t="s">
        <v>727</v>
      </c>
      <c r="B84" s="11">
        <v>77</v>
      </c>
      <c r="C84" s="11">
        <v>1000</v>
      </c>
      <c r="D84" s="14">
        <f t="shared" si="19"/>
        <v>1</v>
      </c>
      <c r="E84" s="11">
        <v>0.188</v>
      </c>
      <c r="F84" s="14">
        <v>1</v>
      </c>
      <c r="G84" s="19">
        <f t="shared" si="15"/>
        <v>0.187</v>
      </c>
      <c r="H84" s="20">
        <v>0.013</v>
      </c>
      <c r="I84" s="20">
        <f t="shared" si="16"/>
        <v>16.664572572013586</v>
      </c>
      <c r="J84" s="20">
        <f t="shared" si="20"/>
        <v>0.01666457257201359</v>
      </c>
      <c r="K84" s="20">
        <f t="shared" si="17"/>
        <v>0.41661431430033974</v>
      </c>
      <c r="L84" s="21">
        <f t="shared" si="18"/>
        <v>0.41661431430033974</v>
      </c>
    </row>
    <row r="85" spans="1:12" ht="15">
      <c r="A85" s="12" t="s">
        <v>721</v>
      </c>
      <c r="B85" s="11">
        <v>78</v>
      </c>
      <c r="C85" s="11">
        <v>950</v>
      </c>
      <c r="D85" s="14">
        <f t="shared" si="19"/>
        <v>0.95</v>
      </c>
      <c r="E85" s="11">
        <v>0.189</v>
      </c>
      <c r="F85" s="14">
        <v>1</v>
      </c>
      <c r="G85" s="19">
        <f t="shared" si="15"/>
        <v>0.188</v>
      </c>
      <c r="H85" s="20">
        <v>0.013</v>
      </c>
      <c r="I85" s="20">
        <f t="shared" si="16"/>
        <v>16.753687933361253</v>
      </c>
      <c r="J85" s="20">
        <f t="shared" si="20"/>
        <v>0.016753687933361253</v>
      </c>
      <c r="K85" s="20">
        <f t="shared" si="17"/>
        <v>0.4188421983340313</v>
      </c>
      <c r="L85" s="21">
        <f t="shared" si="18"/>
        <v>0.4408865245621382</v>
      </c>
    </row>
    <row r="86" spans="1:12" ht="15">
      <c r="A86" s="12" t="s">
        <v>728</v>
      </c>
      <c r="B86" s="11">
        <v>79</v>
      </c>
      <c r="C86" s="11">
        <v>1000</v>
      </c>
      <c r="D86" s="14">
        <f t="shared" si="19"/>
        <v>1</v>
      </c>
      <c r="E86" s="11">
        <v>0.198</v>
      </c>
      <c r="F86" s="14">
        <v>1</v>
      </c>
      <c r="G86" s="19">
        <f t="shared" si="15"/>
        <v>0.197</v>
      </c>
      <c r="H86" s="20">
        <v>0.013</v>
      </c>
      <c r="I86" s="20">
        <f t="shared" si="16"/>
        <v>17.55572618549025</v>
      </c>
      <c r="J86" s="20">
        <f t="shared" si="20"/>
        <v>0.017555726185490252</v>
      </c>
      <c r="K86" s="20">
        <f t="shared" si="17"/>
        <v>0.4388931546372563</v>
      </c>
      <c r="L86" s="21">
        <f t="shared" si="18"/>
        <v>0.4388931546372563</v>
      </c>
    </row>
    <row r="87" spans="1:12" ht="15">
      <c r="A87" s="12" t="s">
        <v>729</v>
      </c>
      <c r="B87" s="11">
        <v>80</v>
      </c>
      <c r="C87" s="11">
        <v>1000</v>
      </c>
      <c r="D87" s="14">
        <f t="shared" si="19"/>
        <v>1</v>
      </c>
      <c r="E87" s="11">
        <v>0.188</v>
      </c>
      <c r="F87" s="14">
        <v>1</v>
      </c>
      <c r="G87" s="19">
        <f t="shared" si="15"/>
        <v>0.187</v>
      </c>
      <c r="H87" s="20">
        <v>0.013</v>
      </c>
      <c r="I87" s="20">
        <f t="shared" si="16"/>
        <v>16.664572572013586</v>
      </c>
      <c r="J87" s="20">
        <f t="shared" si="20"/>
        <v>0.01666457257201359</v>
      </c>
      <c r="K87" s="20">
        <f t="shared" si="17"/>
        <v>0.41661431430033974</v>
      </c>
      <c r="L87" s="21">
        <f t="shared" si="18"/>
        <v>0.41661431430033974</v>
      </c>
    </row>
    <row r="88" spans="1:12" ht="15">
      <c r="A88" s="12" t="s">
        <v>722</v>
      </c>
      <c r="B88" s="11">
        <v>81</v>
      </c>
      <c r="C88" s="11">
        <v>1000</v>
      </c>
      <c r="D88" s="14">
        <f t="shared" si="19"/>
        <v>1</v>
      </c>
      <c r="E88" s="11">
        <v>0.194</v>
      </c>
      <c r="F88" s="14">
        <v>1</v>
      </c>
      <c r="G88" s="19">
        <f t="shared" si="15"/>
        <v>0.193</v>
      </c>
      <c r="H88" s="20">
        <v>0.013</v>
      </c>
      <c r="I88" s="20">
        <f t="shared" si="16"/>
        <v>17.199264740099586</v>
      </c>
      <c r="J88" s="20">
        <f t="shared" si="20"/>
        <v>0.017199264740099588</v>
      </c>
      <c r="K88" s="20">
        <f t="shared" si="17"/>
        <v>0.42998161850248967</v>
      </c>
      <c r="L88" s="21">
        <f t="shared" si="18"/>
        <v>0.42998161850248967</v>
      </c>
    </row>
    <row r="89" spans="1:12" ht="15">
      <c r="A89" s="12" t="s">
        <v>730</v>
      </c>
      <c r="B89" s="11">
        <v>82</v>
      </c>
      <c r="C89" s="11">
        <v>1000</v>
      </c>
      <c r="D89" s="14">
        <f t="shared" si="19"/>
        <v>1</v>
      </c>
      <c r="E89" s="11">
        <v>0.201</v>
      </c>
      <c r="F89" s="14">
        <v>1</v>
      </c>
      <c r="G89" s="19">
        <f t="shared" si="15"/>
        <v>0.2</v>
      </c>
      <c r="H89" s="20">
        <v>0.013</v>
      </c>
      <c r="I89" s="20">
        <f t="shared" si="16"/>
        <v>17.82307226953325</v>
      </c>
      <c r="J89" s="20">
        <f t="shared" si="20"/>
        <v>0.01782307226953325</v>
      </c>
      <c r="K89" s="20">
        <f t="shared" si="17"/>
        <v>0.4455768067383312</v>
      </c>
      <c r="L89" s="21">
        <f t="shared" si="18"/>
        <v>0.4455768067383312</v>
      </c>
    </row>
    <row r="90" spans="1:12" ht="15">
      <c r="A90" s="12" t="s">
        <v>737</v>
      </c>
      <c r="B90" s="11">
        <v>83</v>
      </c>
      <c r="C90" s="11">
        <v>1000</v>
      </c>
      <c r="D90" s="14">
        <f t="shared" si="19"/>
        <v>1</v>
      </c>
      <c r="E90" s="11">
        <v>0.026</v>
      </c>
      <c r="F90" s="14">
        <v>1</v>
      </c>
      <c r="G90" s="19">
        <f t="shared" si="15"/>
        <v>0.024999999999999998</v>
      </c>
      <c r="H90" s="20">
        <v>0.013</v>
      </c>
      <c r="I90" s="20">
        <f t="shared" si="16"/>
        <v>2.2278840336916557</v>
      </c>
      <c r="J90" s="20">
        <f t="shared" si="20"/>
        <v>0.0022278840336916557</v>
      </c>
      <c r="K90" s="20">
        <f t="shared" si="17"/>
        <v>0.055697100842291396</v>
      </c>
      <c r="L90" s="21">
        <f t="shared" si="18"/>
        <v>0.055697100842291396</v>
      </c>
    </row>
    <row r="91" spans="1:12" ht="15">
      <c r="A91" s="12" t="s">
        <v>719</v>
      </c>
      <c r="B91" s="11">
        <v>84</v>
      </c>
      <c r="C91" s="11">
        <v>1000</v>
      </c>
      <c r="D91" s="14">
        <f t="shared" si="19"/>
        <v>1</v>
      </c>
      <c r="E91" s="11">
        <v>0.043</v>
      </c>
      <c r="F91" s="14">
        <v>1</v>
      </c>
      <c r="G91" s="19">
        <f t="shared" si="15"/>
        <v>0.041999999999999996</v>
      </c>
      <c r="H91" s="20">
        <v>0.013</v>
      </c>
      <c r="I91" s="20">
        <f t="shared" si="16"/>
        <v>3.742845176601982</v>
      </c>
      <c r="J91" s="20">
        <f t="shared" si="20"/>
        <v>0.003742845176601982</v>
      </c>
      <c r="K91" s="20">
        <f t="shared" si="17"/>
        <v>0.09357112941504955</v>
      </c>
      <c r="L91" s="21">
        <f t="shared" si="18"/>
        <v>0.09357112941504955</v>
      </c>
    </row>
    <row r="92" spans="1:12" ht="15">
      <c r="A92" s="12" t="s">
        <v>733</v>
      </c>
      <c r="B92" s="11">
        <v>85</v>
      </c>
      <c r="C92" s="11">
        <v>1000</v>
      </c>
      <c r="D92" s="14">
        <f t="shared" si="19"/>
        <v>1</v>
      </c>
      <c r="E92" s="11">
        <v>0.057</v>
      </c>
      <c r="F92" s="14">
        <v>1</v>
      </c>
      <c r="G92" s="19">
        <f t="shared" si="15"/>
        <v>0.056</v>
      </c>
      <c r="H92" s="20">
        <v>0.013</v>
      </c>
      <c r="I92" s="20">
        <f t="shared" si="16"/>
        <v>4.9904602354693095</v>
      </c>
      <c r="J92" s="20">
        <f t="shared" si="20"/>
        <v>0.004990460235469309</v>
      </c>
      <c r="K92" s="20">
        <f t="shared" si="17"/>
        <v>0.12476150588673274</v>
      </c>
      <c r="L92" s="21">
        <f t="shared" si="18"/>
        <v>0.12476150588673274</v>
      </c>
    </row>
    <row r="93" spans="1:12" ht="15">
      <c r="A93" s="12" t="s">
        <v>725</v>
      </c>
      <c r="B93" s="11">
        <v>86</v>
      </c>
      <c r="C93" s="11">
        <v>1000</v>
      </c>
      <c r="D93" s="14">
        <f t="shared" si="19"/>
        <v>1</v>
      </c>
      <c r="E93" s="11">
        <v>0.052</v>
      </c>
      <c r="F93" s="14">
        <v>1</v>
      </c>
      <c r="G93" s="19">
        <f t="shared" si="15"/>
        <v>0.051</v>
      </c>
      <c r="H93" s="20">
        <v>0.013</v>
      </c>
      <c r="I93" s="20">
        <f t="shared" si="16"/>
        <v>4.544883428730978</v>
      </c>
      <c r="J93" s="20">
        <f t="shared" si="20"/>
        <v>0.004544883428730978</v>
      </c>
      <c r="K93" s="20">
        <f t="shared" si="17"/>
        <v>0.11362208571827445</v>
      </c>
      <c r="L93" s="21">
        <f t="shared" si="18"/>
        <v>0.11362208571827445</v>
      </c>
    </row>
    <row r="94" spans="1:12" ht="15">
      <c r="A94" s="12" t="s">
        <v>726</v>
      </c>
      <c r="B94" s="11">
        <v>87</v>
      </c>
      <c r="C94" s="11">
        <v>1000</v>
      </c>
      <c r="D94" s="14">
        <f t="shared" si="19"/>
        <v>1</v>
      </c>
      <c r="E94" s="11">
        <v>0.074</v>
      </c>
      <c r="F94" s="14">
        <v>1</v>
      </c>
      <c r="G94" s="19">
        <f t="shared" si="15"/>
        <v>0.073</v>
      </c>
      <c r="H94" s="20">
        <v>0.013</v>
      </c>
      <c r="I94" s="20">
        <f t="shared" si="16"/>
        <v>6.505421378379635</v>
      </c>
      <c r="J94" s="20">
        <f t="shared" si="20"/>
        <v>0.006505421378379636</v>
      </c>
      <c r="K94" s="20">
        <f t="shared" si="17"/>
        <v>0.16263553445949092</v>
      </c>
      <c r="L94" s="21">
        <f t="shared" si="18"/>
        <v>0.16263553445949092</v>
      </c>
    </row>
    <row r="95" spans="1:12" ht="15">
      <c r="A95" s="12" t="s">
        <v>720</v>
      </c>
      <c r="B95" s="11">
        <v>88</v>
      </c>
      <c r="C95" s="11">
        <v>1000</v>
      </c>
      <c r="D95" s="14">
        <f t="shared" si="19"/>
        <v>1</v>
      </c>
      <c r="E95" s="11">
        <v>0.185</v>
      </c>
      <c r="F95" s="14">
        <v>1</v>
      </c>
      <c r="G95" s="19">
        <f t="shared" si="15"/>
        <v>0.184</v>
      </c>
      <c r="H95" s="20">
        <v>0.013</v>
      </c>
      <c r="I95" s="20">
        <f t="shared" si="16"/>
        <v>16.39722648797059</v>
      </c>
      <c r="J95" s="20">
        <f t="shared" si="20"/>
        <v>0.01639722648797059</v>
      </c>
      <c r="K95" s="20">
        <f t="shared" si="17"/>
        <v>0.4099306621992648</v>
      </c>
      <c r="L95" s="21">
        <f t="shared" si="18"/>
        <v>0.4099306621992648</v>
      </c>
    </row>
    <row r="96" spans="1:12" ht="15">
      <c r="A96" s="12" t="s">
        <v>727</v>
      </c>
      <c r="B96" s="11">
        <v>89</v>
      </c>
      <c r="C96" s="11">
        <v>1000</v>
      </c>
      <c r="D96" s="14">
        <f t="shared" si="19"/>
        <v>1</v>
      </c>
      <c r="E96" s="11">
        <v>0.307</v>
      </c>
      <c r="F96" s="14">
        <v>1</v>
      </c>
      <c r="G96" s="19">
        <f t="shared" si="15"/>
        <v>0.306</v>
      </c>
      <c r="H96" s="20">
        <v>0.013</v>
      </c>
      <c r="I96" s="20">
        <f t="shared" si="16"/>
        <v>27.26930057238587</v>
      </c>
      <c r="J96" s="20">
        <f t="shared" si="20"/>
        <v>0.02726930057238587</v>
      </c>
      <c r="K96" s="20">
        <f t="shared" si="17"/>
        <v>0.6817325143096467</v>
      </c>
      <c r="L96" s="21">
        <f t="shared" si="18"/>
        <v>0.6817325143096467</v>
      </c>
    </row>
    <row r="97" spans="1:12" ht="15">
      <c r="A97" s="12" t="s">
        <v>721</v>
      </c>
      <c r="B97" s="11">
        <v>90</v>
      </c>
      <c r="C97" s="11">
        <v>1000</v>
      </c>
      <c r="D97" s="14">
        <f t="shared" si="19"/>
        <v>1</v>
      </c>
      <c r="E97" s="11">
        <v>0.287</v>
      </c>
      <c r="F97" s="14">
        <v>1</v>
      </c>
      <c r="G97" s="19">
        <f t="shared" si="15"/>
        <v>0.286</v>
      </c>
      <c r="H97" s="20">
        <v>0.013</v>
      </c>
      <c r="I97" s="20">
        <f t="shared" si="16"/>
        <v>25.486993345432545</v>
      </c>
      <c r="J97" s="20">
        <f t="shared" si="20"/>
        <v>0.025486993345432547</v>
      </c>
      <c r="K97" s="20">
        <f t="shared" si="17"/>
        <v>0.6371748336358136</v>
      </c>
      <c r="L97" s="21">
        <f t="shared" si="18"/>
        <v>0.6371748336358136</v>
      </c>
    </row>
    <row r="98" spans="1:12" ht="15">
      <c r="A98" s="12" t="s">
        <v>728</v>
      </c>
      <c r="B98" s="11">
        <v>91</v>
      </c>
      <c r="C98" s="11">
        <v>1000</v>
      </c>
      <c r="D98" s="14">
        <f t="shared" si="19"/>
        <v>1</v>
      </c>
      <c r="E98" s="11">
        <v>0.307</v>
      </c>
      <c r="F98" s="14">
        <v>1</v>
      </c>
      <c r="G98" s="19">
        <f t="shared" si="15"/>
        <v>0.306</v>
      </c>
      <c r="H98" s="20">
        <v>0.013</v>
      </c>
      <c r="I98" s="20">
        <f t="shared" si="16"/>
        <v>27.26930057238587</v>
      </c>
      <c r="J98" s="20">
        <f t="shared" si="20"/>
        <v>0.02726930057238587</v>
      </c>
      <c r="K98" s="20">
        <f t="shared" si="17"/>
        <v>0.6817325143096467</v>
      </c>
      <c r="L98" s="21">
        <f t="shared" si="18"/>
        <v>0.6817325143096467</v>
      </c>
    </row>
    <row r="99" spans="1:12" ht="15">
      <c r="A99" s="12" t="s">
        <v>729</v>
      </c>
      <c r="B99" s="11">
        <v>92</v>
      </c>
      <c r="C99" s="11">
        <v>1000</v>
      </c>
      <c r="D99" s="14">
        <f t="shared" si="19"/>
        <v>1</v>
      </c>
      <c r="E99" s="11">
        <v>0.299</v>
      </c>
      <c r="F99" s="14">
        <v>1</v>
      </c>
      <c r="G99" s="19">
        <f t="shared" si="15"/>
        <v>0.298</v>
      </c>
      <c r="H99" s="20">
        <v>0.013</v>
      </c>
      <c r="I99" s="20">
        <f t="shared" si="16"/>
        <v>26.556377681604538</v>
      </c>
      <c r="J99" s="20">
        <f t="shared" si="20"/>
        <v>0.02655637768160454</v>
      </c>
      <c r="K99" s="20">
        <f t="shared" si="17"/>
        <v>0.6639094420401135</v>
      </c>
      <c r="L99" s="21">
        <f t="shared" si="18"/>
        <v>0.6639094420401135</v>
      </c>
    </row>
    <row r="100" spans="1:12" ht="15">
      <c r="A100" s="12" t="s">
        <v>722</v>
      </c>
      <c r="B100" s="11">
        <v>93</v>
      </c>
      <c r="C100" s="11">
        <v>1000</v>
      </c>
      <c r="D100" s="14">
        <f t="shared" si="19"/>
        <v>1</v>
      </c>
      <c r="E100" s="11">
        <v>0.307</v>
      </c>
      <c r="F100" s="14">
        <v>1</v>
      </c>
      <c r="G100" s="19">
        <f t="shared" si="15"/>
        <v>0.306</v>
      </c>
      <c r="H100" s="20">
        <v>0.013</v>
      </c>
      <c r="I100" s="20">
        <f t="shared" si="16"/>
        <v>27.26930057238587</v>
      </c>
      <c r="J100" s="20">
        <f t="shared" si="20"/>
        <v>0.02726930057238587</v>
      </c>
      <c r="K100" s="20">
        <f t="shared" si="17"/>
        <v>0.6817325143096467</v>
      </c>
      <c r="L100" s="21">
        <f t="shared" si="18"/>
        <v>0.6817325143096467</v>
      </c>
    </row>
    <row r="101" spans="1:12" ht="15">
      <c r="A101" s="12" t="s">
        <v>730</v>
      </c>
      <c r="B101" s="11">
        <v>94</v>
      </c>
      <c r="C101" s="11">
        <v>1000</v>
      </c>
      <c r="D101" s="14">
        <f t="shared" si="19"/>
        <v>1</v>
      </c>
      <c r="E101" s="11">
        <v>0.307</v>
      </c>
      <c r="F101" s="14">
        <v>1</v>
      </c>
      <c r="G101" s="19">
        <f t="shared" si="15"/>
        <v>0.306</v>
      </c>
      <c r="H101" s="20">
        <v>0.013</v>
      </c>
      <c r="I101" s="20">
        <f t="shared" si="16"/>
        <v>27.26930057238587</v>
      </c>
      <c r="J101" s="20">
        <f t="shared" si="20"/>
        <v>0.02726930057238587</v>
      </c>
      <c r="K101" s="20">
        <f t="shared" si="17"/>
        <v>0.6817325143096467</v>
      </c>
      <c r="L101" s="21">
        <f t="shared" si="18"/>
        <v>0.6817325143096467</v>
      </c>
    </row>
    <row r="102" spans="1:12" ht="15">
      <c r="A102" s="12" t="s">
        <v>738</v>
      </c>
      <c r="B102" s="11">
        <v>95</v>
      </c>
      <c r="C102" s="11">
        <v>1000</v>
      </c>
      <c r="D102" s="14">
        <f t="shared" si="19"/>
        <v>1</v>
      </c>
      <c r="E102" s="11">
        <v>0.032</v>
      </c>
      <c r="F102" s="14">
        <v>1</v>
      </c>
      <c r="G102" s="19">
        <f t="shared" si="15"/>
        <v>0.031</v>
      </c>
      <c r="H102" s="20">
        <v>0.013</v>
      </c>
      <c r="I102" s="20">
        <f t="shared" si="16"/>
        <v>2.7625762017776534</v>
      </c>
      <c r="J102" s="20">
        <f t="shared" si="20"/>
        <v>0.0027625762017776533</v>
      </c>
      <c r="K102" s="20">
        <f t="shared" si="17"/>
        <v>0.06906440504444133</v>
      </c>
      <c r="L102" s="21">
        <f t="shared" si="18"/>
        <v>0.06906440504444133</v>
      </c>
    </row>
    <row r="103" spans="1:12" ht="15">
      <c r="A103" s="12" t="s">
        <v>719</v>
      </c>
      <c r="B103" s="11">
        <v>96</v>
      </c>
      <c r="C103" s="11">
        <v>1000</v>
      </c>
      <c r="D103" s="14">
        <f t="shared" si="19"/>
        <v>1</v>
      </c>
      <c r="E103" s="11">
        <v>0.12</v>
      </c>
      <c r="F103" s="14">
        <v>1</v>
      </c>
      <c r="G103" s="19">
        <f t="shared" si="15"/>
        <v>0.119</v>
      </c>
      <c r="H103" s="20">
        <v>0.013</v>
      </c>
      <c r="I103" s="20">
        <f t="shared" si="16"/>
        <v>10.604728000372283</v>
      </c>
      <c r="J103" s="20">
        <f t="shared" si="20"/>
        <v>0.010604728000372283</v>
      </c>
      <c r="K103" s="20">
        <f t="shared" si="17"/>
        <v>0.2651182000093071</v>
      </c>
      <c r="L103" s="21">
        <f t="shared" si="18"/>
        <v>0.2651182000093071</v>
      </c>
    </row>
    <row r="104" spans="1:12" ht="15">
      <c r="A104" s="12" t="s">
        <v>733</v>
      </c>
      <c r="B104" s="11">
        <v>97</v>
      </c>
      <c r="C104" s="11">
        <v>1000</v>
      </c>
      <c r="D104" s="14">
        <f t="shared" si="19"/>
        <v>1</v>
      </c>
      <c r="E104" s="11">
        <v>0.14</v>
      </c>
      <c r="F104" s="14">
        <v>1</v>
      </c>
      <c r="G104" s="19">
        <f t="shared" si="15"/>
        <v>0.139</v>
      </c>
      <c r="H104" s="20">
        <v>0.013</v>
      </c>
      <c r="I104" s="20">
        <f t="shared" si="16"/>
        <v>12.387035227325608</v>
      </c>
      <c r="J104" s="20">
        <f t="shared" si="20"/>
        <v>0.012387035227325609</v>
      </c>
      <c r="K104" s="20">
        <f t="shared" si="17"/>
        <v>0.3096758806831402</v>
      </c>
      <c r="L104" s="21">
        <f t="shared" si="18"/>
        <v>0.3096758806831402</v>
      </c>
    </row>
    <row r="105" spans="1:12" ht="15">
      <c r="A105" s="12" t="s">
        <v>725</v>
      </c>
      <c r="B105" s="11">
        <v>98</v>
      </c>
      <c r="C105" s="11">
        <v>1000</v>
      </c>
      <c r="D105" s="14">
        <f t="shared" si="19"/>
        <v>1</v>
      </c>
      <c r="E105" s="11">
        <v>0.138</v>
      </c>
      <c r="F105" s="14">
        <v>1</v>
      </c>
      <c r="G105" s="19">
        <f t="shared" si="15"/>
        <v>0.137</v>
      </c>
      <c r="H105" s="20">
        <v>0.013</v>
      </c>
      <c r="I105" s="20">
        <f t="shared" si="16"/>
        <v>12.208804504630276</v>
      </c>
      <c r="J105" s="20">
        <f t="shared" si="20"/>
        <v>0.012208804504630277</v>
      </c>
      <c r="K105" s="20">
        <f t="shared" si="17"/>
        <v>0.30522011261575693</v>
      </c>
      <c r="L105" s="21">
        <f t="shared" si="18"/>
        <v>0.30522011261575693</v>
      </c>
    </row>
    <row r="106" spans="1:12" ht="15">
      <c r="A106" s="12" t="s">
        <v>726</v>
      </c>
      <c r="B106" s="11">
        <v>99</v>
      </c>
      <c r="C106" s="11">
        <v>1000</v>
      </c>
      <c r="D106" s="14">
        <f t="shared" si="19"/>
        <v>1</v>
      </c>
      <c r="E106" s="11">
        <v>0.14</v>
      </c>
      <c r="F106" s="14">
        <v>1</v>
      </c>
      <c r="G106" s="19">
        <f t="shared" si="15"/>
        <v>0.139</v>
      </c>
      <c r="H106" s="20">
        <v>0.013</v>
      </c>
      <c r="I106" s="20">
        <f t="shared" si="16"/>
        <v>12.387035227325608</v>
      </c>
      <c r="J106" s="20">
        <f t="shared" si="20"/>
        <v>0.012387035227325609</v>
      </c>
      <c r="K106" s="20">
        <f t="shared" si="17"/>
        <v>0.3096758806831402</v>
      </c>
      <c r="L106" s="21">
        <f t="shared" si="18"/>
        <v>0.3096758806831402</v>
      </c>
    </row>
    <row r="107" spans="1:12" ht="15">
      <c r="A107" s="12" t="s">
        <v>720</v>
      </c>
      <c r="B107" s="11">
        <v>100</v>
      </c>
      <c r="C107" s="11">
        <v>1000</v>
      </c>
      <c r="D107" s="14">
        <f t="shared" si="19"/>
        <v>1</v>
      </c>
      <c r="E107" s="11">
        <v>0.139</v>
      </c>
      <c r="F107" s="14">
        <v>1</v>
      </c>
      <c r="G107" s="19">
        <f t="shared" si="15"/>
        <v>0.138</v>
      </c>
      <c r="H107" s="20">
        <v>0.013</v>
      </c>
      <c r="I107" s="20">
        <f t="shared" si="16"/>
        <v>12.297919865977942</v>
      </c>
      <c r="J107" s="20">
        <f t="shared" si="20"/>
        <v>0.012297919865977943</v>
      </c>
      <c r="K107" s="20">
        <f t="shared" si="17"/>
        <v>0.3074479966494486</v>
      </c>
      <c r="L107" s="21">
        <f t="shared" si="18"/>
        <v>0.3074479966494486</v>
      </c>
    </row>
    <row r="108" spans="1:12" ht="15">
      <c r="A108" s="12" t="s">
        <v>727</v>
      </c>
      <c r="B108" s="11">
        <v>101</v>
      </c>
      <c r="C108" s="11">
        <v>1000</v>
      </c>
      <c r="D108" s="14">
        <f t="shared" si="19"/>
        <v>1</v>
      </c>
      <c r="E108" s="11">
        <v>0.133</v>
      </c>
      <c r="F108" s="14">
        <v>1</v>
      </c>
      <c r="G108" s="19">
        <f aca="true" t="shared" si="21" ref="G108:G171">E108-$T$18</f>
        <v>0.132</v>
      </c>
      <c r="H108" s="20">
        <v>0.013</v>
      </c>
      <c r="I108" s="20">
        <f aca="true" t="shared" si="22" ref="I108:I171">G108/$U$29</f>
        <v>11.763227697891944</v>
      </c>
      <c r="J108" s="20">
        <f t="shared" si="20"/>
        <v>0.011763227697891945</v>
      </c>
      <c r="K108" s="20">
        <f aca="true" t="shared" si="23" ref="K108:K171">J108*5/2*10/1*F108</f>
        <v>0.2940806924472986</v>
      </c>
      <c r="L108" s="21">
        <f aca="true" t="shared" si="24" ref="L108:L171">K108/D108</f>
        <v>0.2940806924472986</v>
      </c>
    </row>
    <row r="109" spans="1:12" ht="15">
      <c r="A109" s="12" t="s">
        <v>721</v>
      </c>
      <c r="B109" s="11">
        <v>102</v>
      </c>
      <c r="C109" s="11">
        <v>1000</v>
      </c>
      <c r="D109" s="14">
        <f t="shared" si="19"/>
        <v>1</v>
      </c>
      <c r="E109" s="11">
        <v>0.138</v>
      </c>
      <c r="F109" s="14">
        <v>1</v>
      </c>
      <c r="G109" s="19">
        <f t="shared" si="21"/>
        <v>0.137</v>
      </c>
      <c r="H109" s="20">
        <v>0.013</v>
      </c>
      <c r="I109" s="20">
        <f t="shared" si="22"/>
        <v>12.208804504630276</v>
      </c>
      <c r="J109" s="20">
        <f t="shared" si="20"/>
        <v>0.012208804504630277</v>
      </c>
      <c r="K109" s="20">
        <f t="shared" si="23"/>
        <v>0.30522011261575693</v>
      </c>
      <c r="L109" s="21">
        <f t="shared" si="24"/>
        <v>0.30522011261575693</v>
      </c>
    </row>
    <row r="110" spans="1:12" ht="15">
      <c r="A110" s="12" t="s">
        <v>728</v>
      </c>
      <c r="B110" s="11">
        <v>103</v>
      </c>
      <c r="C110" s="11">
        <v>1000</v>
      </c>
      <c r="D110" s="14">
        <f t="shared" si="19"/>
        <v>1</v>
      </c>
      <c r="E110" s="11">
        <v>0.144</v>
      </c>
      <c r="F110" s="14">
        <v>1</v>
      </c>
      <c r="G110" s="19">
        <f t="shared" si="21"/>
        <v>0.143</v>
      </c>
      <c r="H110" s="20">
        <v>0.013</v>
      </c>
      <c r="I110" s="20">
        <f t="shared" si="22"/>
        <v>12.743496672716272</v>
      </c>
      <c r="J110" s="20">
        <f t="shared" si="20"/>
        <v>0.012743496672716273</v>
      </c>
      <c r="K110" s="20">
        <f t="shared" si="23"/>
        <v>0.3185874168179068</v>
      </c>
      <c r="L110" s="21">
        <f t="shared" si="24"/>
        <v>0.3185874168179068</v>
      </c>
    </row>
    <row r="111" spans="1:12" ht="15">
      <c r="A111" s="12" t="s">
        <v>729</v>
      </c>
      <c r="B111" s="11">
        <v>104</v>
      </c>
      <c r="C111" s="11">
        <v>1000</v>
      </c>
      <c r="D111" s="14">
        <f t="shared" si="19"/>
        <v>1</v>
      </c>
      <c r="E111" s="11">
        <v>0.141</v>
      </c>
      <c r="F111" s="14">
        <v>1</v>
      </c>
      <c r="G111" s="19">
        <f t="shared" si="21"/>
        <v>0.13999999999999999</v>
      </c>
      <c r="H111" s="20">
        <v>0.013</v>
      </c>
      <c r="I111" s="20">
        <f t="shared" si="22"/>
        <v>12.476150588673272</v>
      </c>
      <c r="J111" s="20">
        <f t="shared" si="20"/>
        <v>0.012476150588673273</v>
      </c>
      <c r="K111" s="20">
        <f t="shared" si="23"/>
        <v>0.31190376471683184</v>
      </c>
      <c r="L111" s="21">
        <f t="shared" si="24"/>
        <v>0.31190376471683184</v>
      </c>
    </row>
    <row r="112" spans="1:12" ht="15">
      <c r="A112" s="12" t="s">
        <v>722</v>
      </c>
      <c r="B112" s="11">
        <v>105</v>
      </c>
      <c r="C112" s="11">
        <v>1000</v>
      </c>
      <c r="D112" s="14">
        <f t="shared" si="19"/>
        <v>1</v>
      </c>
      <c r="E112" s="11">
        <v>0.149</v>
      </c>
      <c r="F112" s="14">
        <v>1</v>
      </c>
      <c r="G112" s="19">
        <f t="shared" si="21"/>
        <v>0.148</v>
      </c>
      <c r="H112" s="20">
        <v>0.013</v>
      </c>
      <c r="I112" s="20">
        <f t="shared" si="22"/>
        <v>13.189073479454603</v>
      </c>
      <c r="J112" s="20">
        <f t="shared" si="20"/>
        <v>0.013189073479454604</v>
      </c>
      <c r="K112" s="20">
        <f t="shared" si="23"/>
        <v>0.3297268369863651</v>
      </c>
      <c r="L112" s="21">
        <f t="shared" si="24"/>
        <v>0.3297268369863651</v>
      </c>
    </row>
    <row r="113" spans="1:12" ht="15">
      <c r="A113" s="12" t="s">
        <v>730</v>
      </c>
      <c r="B113" s="11">
        <v>106</v>
      </c>
      <c r="C113" s="11">
        <v>1000</v>
      </c>
      <c r="D113" s="14">
        <f t="shared" si="19"/>
        <v>1</v>
      </c>
      <c r="E113" s="11">
        <v>0.144</v>
      </c>
      <c r="F113" s="14">
        <v>1</v>
      </c>
      <c r="G113" s="19">
        <f t="shared" si="21"/>
        <v>0.143</v>
      </c>
      <c r="H113" s="20">
        <v>0.013</v>
      </c>
      <c r="I113" s="20">
        <f t="shared" si="22"/>
        <v>12.743496672716272</v>
      </c>
      <c r="J113" s="20">
        <f t="shared" si="20"/>
        <v>0.012743496672716273</v>
      </c>
      <c r="K113" s="20">
        <f t="shared" si="23"/>
        <v>0.3185874168179068</v>
      </c>
      <c r="L113" s="21">
        <f t="shared" si="24"/>
        <v>0.3185874168179068</v>
      </c>
    </row>
    <row r="114" spans="1:12" ht="15">
      <c r="A114" s="12" t="s">
        <v>739</v>
      </c>
      <c r="B114" s="11">
        <v>107</v>
      </c>
      <c r="C114" s="11">
        <v>925</v>
      </c>
      <c r="D114" s="14">
        <f t="shared" si="19"/>
        <v>0.925</v>
      </c>
      <c r="E114" s="11">
        <v>0.016</v>
      </c>
      <c r="F114" s="14">
        <v>1</v>
      </c>
      <c r="G114" s="19">
        <f t="shared" si="21"/>
        <v>0.015</v>
      </c>
      <c r="H114" s="20">
        <v>0.013</v>
      </c>
      <c r="I114" s="20">
        <f t="shared" si="22"/>
        <v>1.3367304202149937</v>
      </c>
      <c r="J114" s="20">
        <f t="shared" si="20"/>
        <v>0.0013367304202149936</v>
      </c>
      <c r="K114" s="20">
        <f t="shared" si="23"/>
        <v>0.03341826050537484</v>
      </c>
      <c r="L114" s="21">
        <f t="shared" si="24"/>
        <v>0.036127849194999825</v>
      </c>
    </row>
    <row r="115" spans="1:12" ht="15">
      <c r="A115" s="12" t="s">
        <v>719</v>
      </c>
      <c r="B115" s="11">
        <v>108</v>
      </c>
      <c r="C115" s="11">
        <v>1000</v>
      </c>
      <c r="D115" s="14">
        <f t="shared" si="19"/>
        <v>1</v>
      </c>
      <c r="E115" s="11">
        <v>0.112</v>
      </c>
      <c r="F115" s="14">
        <v>1</v>
      </c>
      <c r="G115" s="19">
        <f t="shared" si="21"/>
        <v>0.111</v>
      </c>
      <c r="H115" s="20">
        <v>0.013</v>
      </c>
      <c r="I115" s="20">
        <f t="shared" si="22"/>
        <v>9.891805109590953</v>
      </c>
      <c r="J115" s="20">
        <f t="shared" si="20"/>
        <v>0.009891805109590953</v>
      </c>
      <c r="K115" s="20">
        <f t="shared" si="23"/>
        <v>0.2472951277397738</v>
      </c>
      <c r="L115" s="21">
        <f t="shared" si="24"/>
        <v>0.2472951277397738</v>
      </c>
    </row>
    <row r="116" spans="1:12" ht="15">
      <c r="A116" s="12" t="s">
        <v>733</v>
      </c>
      <c r="B116" s="11">
        <v>109</v>
      </c>
      <c r="C116" s="11">
        <v>950</v>
      </c>
      <c r="D116" s="14">
        <f t="shared" si="19"/>
        <v>0.95</v>
      </c>
      <c r="E116" s="11">
        <v>0.135</v>
      </c>
      <c r="F116" s="14">
        <v>1</v>
      </c>
      <c r="G116" s="19">
        <f t="shared" si="21"/>
        <v>0.134</v>
      </c>
      <c r="H116" s="20">
        <v>0.013</v>
      </c>
      <c r="I116" s="20">
        <f t="shared" si="22"/>
        <v>11.941458420587278</v>
      </c>
      <c r="J116" s="20">
        <f t="shared" si="20"/>
        <v>0.011941458420587279</v>
      </c>
      <c r="K116" s="20">
        <f t="shared" si="23"/>
        <v>0.29853646051468197</v>
      </c>
      <c r="L116" s="21">
        <f t="shared" si="24"/>
        <v>0.3142489058049284</v>
      </c>
    </row>
    <row r="117" spans="1:12" ht="15">
      <c r="A117" s="12" t="s">
        <v>725</v>
      </c>
      <c r="B117" s="11">
        <v>110</v>
      </c>
      <c r="C117" s="11">
        <v>1000</v>
      </c>
      <c r="D117" s="14">
        <f t="shared" si="19"/>
        <v>1</v>
      </c>
      <c r="E117" s="11">
        <v>0.192</v>
      </c>
      <c r="F117" s="14">
        <v>1</v>
      </c>
      <c r="G117" s="19">
        <f t="shared" si="21"/>
        <v>0.191</v>
      </c>
      <c r="H117" s="20">
        <v>0.013</v>
      </c>
      <c r="I117" s="20">
        <f t="shared" si="22"/>
        <v>17.021034017404254</v>
      </c>
      <c r="J117" s="20">
        <f t="shared" si="20"/>
        <v>0.017021034017404256</v>
      </c>
      <c r="K117" s="20">
        <f t="shared" si="23"/>
        <v>0.42552585043510643</v>
      </c>
      <c r="L117" s="21">
        <f t="shared" si="24"/>
        <v>0.42552585043510643</v>
      </c>
    </row>
    <row r="118" spans="1:12" ht="15">
      <c r="A118" s="12" t="s">
        <v>726</v>
      </c>
      <c r="B118" s="11">
        <v>111</v>
      </c>
      <c r="C118" s="11">
        <v>1000</v>
      </c>
      <c r="D118" s="14">
        <f t="shared" si="19"/>
        <v>1</v>
      </c>
      <c r="E118" s="11">
        <v>0.213</v>
      </c>
      <c r="F118" s="14">
        <v>1</v>
      </c>
      <c r="G118" s="19">
        <f t="shared" si="21"/>
        <v>0.212</v>
      </c>
      <c r="H118" s="20">
        <v>0.013</v>
      </c>
      <c r="I118" s="20">
        <f t="shared" si="22"/>
        <v>18.89245660570524</v>
      </c>
      <c r="J118" s="20">
        <f t="shared" si="20"/>
        <v>0.01889245660570524</v>
      </c>
      <c r="K118" s="20">
        <f t="shared" si="23"/>
        <v>0.47231141514263103</v>
      </c>
      <c r="L118" s="21">
        <f t="shared" si="24"/>
        <v>0.47231141514263103</v>
      </c>
    </row>
    <row r="119" spans="1:12" ht="15">
      <c r="A119" s="12" t="s">
        <v>720</v>
      </c>
      <c r="B119" s="11">
        <v>112</v>
      </c>
      <c r="C119" s="11">
        <v>1000</v>
      </c>
      <c r="D119" s="14">
        <f t="shared" si="19"/>
        <v>1</v>
      </c>
      <c r="E119" s="11">
        <v>0.222</v>
      </c>
      <c r="F119" s="14">
        <v>1</v>
      </c>
      <c r="G119" s="19">
        <f t="shared" si="21"/>
        <v>0.221</v>
      </c>
      <c r="H119" s="20">
        <v>0.013</v>
      </c>
      <c r="I119" s="20">
        <f t="shared" si="22"/>
        <v>19.69449485783424</v>
      </c>
      <c r="J119" s="20">
        <f t="shared" si="20"/>
        <v>0.01969449485783424</v>
      </c>
      <c r="K119" s="20">
        <f t="shared" si="23"/>
        <v>0.49236237144585604</v>
      </c>
      <c r="L119" s="21">
        <f t="shared" si="24"/>
        <v>0.49236237144585604</v>
      </c>
    </row>
    <row r="120" spans="1:12" ht="15">
      <c r="A120" s="12" t="s">
        <v>727</v>
      </c>
      <c r="B120" s="11">
        <v>113</v>
      </c>
      <c r="C120" s="11">
        <v>1000</v>
      </c>
      <c r="D120" s="14">
        <f t="shared" si="19"/>
        <v>1</v>
      </c>
      <c r="E120" s="11">
        <v>0.219</v>
      </c>
      <c r="F120" s="14">
        <v>1</v>
      </c>
      <c r="G120" s="19">
        <f t="shared" si="21"/>
        <v>0.218</v>
      </c>
      <c r="H120" s="20">
        <v>0.013</v>
      </c>
      <c r="I120" s="20">
        <f t="shared" si="22"/>
        <v>19.42714877379124</v>
      </c>
      <c r="J120" s="20">
        <f t="shared" si="20"/>
        <v>0.01942714877379124</v>
      </c>
      <c r="K120" s="20">
        <f t="shared" si="23"/>
        <v>0.485678719344781</v>
      </c>
      <c r="L120" s="21">
        <f t="shared" si="24"/>
        <v>0.485678719344781</v>
      </c>
    </row>
    <row r="121" spans="1:12" ht="15">
      <c r="A121" s="12" t="s">
        <v>721</v>
      </c>
      <c r="B121" s="11">
        <v>114</v>
      </c>
      <c r="C121" s="11">
        <v>1000</v>
      </c>
      <c r="D121" s="14">
        <f t="shared" si="19"/>
        <v>1</v>
      </c>
      <c r="E121" s="11">
        <v>0.222</v>
      </c>
      <c r="F121" s="14">
        <v>1</v>
      </c>
      <c r="G121" s="19">
        <f t="shared" si="21"/>
        <v>0.221</v>
      </c>
      <c r="H121" s="20">
        <v>0.013</v>
      </c>
      <c r="I121" s="20">
        <f t="shared" si="22"/>
        <v>19.69449485783424</v>
      </c>
      <c r="J121" s="20">
        <f t="shared" si="20"/>
        <v>0.01969449485783424</v>
      </c>
      <c r="K121" s="20">
        <f t="shared" si="23"/>
        <v>0.49236237144585604</v>
      </c>
      <c r="L121" s="21">
        <f t="shared" si="24"/>
        <v>0.49236237144585604</v>
      </c>
    </row>
    <row r="122" spans="1:12" ht="15">
      <c r="A122" s="12" t="s">
        <v>728</v>
      </c>
      <c r="B122" s="11">
        <v>115</v>
      </c>
      <c r="C122" s="11">
        <v>1000</v>
      </c>
      <c r="D122" s="14">
        <f t="shared" si="19"/>
        <v>1</v>
      </c>
      <c r="E122" s="11">
        <v>0.223</v>
      </c>
      <c r="F122" s="14">
        <v>1</v>
      </c>
      <c r="G122" s="19">
        <f t="shared" si="21"/>
        <v>0.222</v>
      </c>
      <c r="H122" s="20">
        <v>0.013</v>
      </c>
      <c r="I122" s="20">
        <f t="shared" si="22"/>
        <v>19.783610219181906</v>
      </c>
      <c r="J122" s="20">
        <f t="shared" si="20"/>
        <v>0.019783610219181905</v>
      </c>
      <c r="K122" s="20">
        <f t="shared" si="23"/>
        <v>0.4945902554795476</v>
      </c>
      <c r="L122" s="21">
        <f t="shared" si="24"/>
        <v>0.4945902554795476</v>
      </c>
    </row>
    <row r="123" spans="1:12" ht="15">
      <c r="A123" s="12" t="s">
        <v>729</v>
      </c>
      <c r="B123" s="11">
        <v>116</v>
      </c>
      <c r="C123" s="11">
        <v>1000</v>
      </c>
      <c r="D123" s="14">
        <f t="shared" si="19"/>
        <v>1</v>
      </c>
      <c r="E123" s="11">
        <v>0.222</v>
      </c>
      <c r="F123" s="14">
        <v>1</v>
      </c>
      <c r="G123" s="19">
        <f t="shared" si="21"/>
        <v>0.221</v>
      </c>
      <c r="H123" s="20">
        <v>0.013</v>
      </c>
      <c r="I123" s="20">
        <f t="shared" si="22"/>
        <v>19.69449485783424</v>
      </c>
      <c r="J123" s="20">
        <f t="shared" si="20"/>
        <v>0.01969449485783424</v>
      </c>
      <c r="K123" s="20">
        <f t="shared" si="23"/>
        <v>0.49236237144585604</v>
      </c>
      <c r="L123" s="21">
        <f t="shared" si="24"/>
        <v>0.49236237144585604</v>
      </c>
    </row>
    <row r="124" spans="1:12" ht="15">
      <c r="A124" s="12" t="s">
        <v>722</v>
      </c>
      <c r="B124" s="11">
        <v>117</v>
      </c>
      <c r="C124" s="11">
        <v>1000</v>
      </c>
      <c r="D124" s="14">
        <f t="shared" si="19"/>
        <v>1</v>
      </c>
      <c r="E124" s="11">
        <v>0.241</v>
      </c>
      <c r="F124" s="14">
        <v>1</v>
      </c>
      <c r="G124" s="19">
        <f t="shared" si="21"/>
        <v>0.24</v>
      </c>
      <c r="H124" s="20">
        <v>0.013</v>
      </c>
      <c r="I124" s="20">
        <f t="shared" si="22"/>
        <v>21.3876867234399</v>
      </c>
      <c r="J124" s="20">
        <f t="shared" si="20"/>
        <v>0.021387686723439898</v>
      </c>
      <c r="K124" s="20">
        <f t="shared" si="23"/>
        <v>0.5346921680859974</v>
      </c>
      <c r="L124" s="21">
        <f t="shared" si="24"/>
        <v>0.5346921680859974</v>
      </c>
    </row>
    <row r="125" spans="1:12" ht="15">
      <c r="A125" s="12" t="s">
        <v>730</v>
      </c>
      <c r="B125" s="11">
        <v>118</v>
      </c>
      <c r="C125" s="11">
        <v>1000</v>
      </c>
      <c r="D125" s="14">
        <f t="shared" si="19"/>
        <v>1</v>
      </c>
      <c r="E125" s="11">
        <v>0.228</v>
      </c>
      <c r="F125" s="14">
        <v>1</v>
      </c>
      <c r="G125" s="19">
        <f t="shared" si="21"/>
        <v>0.227</v>
      </c>
      <c r="H125" s="20">
        <v>0.013</v>
      </c>
      <c r="I125" s="20">
        <f t="shared" si="22"/>
        <v>20.229187025920236</v>
      </c>
      <c r="J125" s="20">
        <f t="shared" si="20"/>
        <v>0.020229187025920237</v>
      </c>
      <c r="K125" s="20">
        <f t="shared" si="23"/>
        <v>0.5057296756480059</v>
      </c>
      <c r="L125" s="21">
        <f t="shared" si="24"/>
        <v>0.5057296756480059</v>
      </c>
    </row>
    <row r="126" spans="1:12" ht="15">
      <c r="A126" s="12" t="s">
        <v>740</v>
      </c>
      <c r="B126" s="11">
        <v>119</v>
      </c>
      <c r="C126" s="11">
        <v>1000</v>
      </c>
      <c r="D126" s="14">
        <f t="shared" si="19"/>
        <v>1</v>
      </c>
      <c r="E126" s="11">
        <v>0.109</v>
      </c>
      <c r="F126" s="14">
        <v>1</v>
      </c>
      <c r="G126" s="19">
        <f t="shared" si="21"/>
        <v>0.108</v>
      </c>
      <c r="H126" s="20">
        <v>0.013</v>
      </c>
      <c r="I126" s="20">
        <f t="shared" si="22"/>
        <v>9.624459025547955</v>
      </c>
      <c r="J126" s="20">
        <f t="shared" si="20"/>
        <v>0.009624459025547955</v>
      </c>
      <c r="K126" s="20">
        <f t="shared" si="23"/>
        <v>0.24061147563869886</v>
      </c>
      <c r="L126" s="21">
        <f t="shared" si="24"/>
        <v>0.24061147563869886</v>
      </c>
    </row>
    <row r="127" spans="1:12" ht="15">
      <c r="A127" s="12" t="s">
        <v>719</v>
      </c>
      <c r="B127" s="11">
        <v>120</v>
      </c>
      <c r="C127" s="11">
        <v>1000</v>
      </c>
      <c r="D127" s="14">
        <f t="shared" si="19"/>
        <v>1</v>
      </c>
      <c r="E127" s="11">
        <v>0.154</v>
      </c>
      <c r="F127" s="14">
        <v>1</v>
      </c>
      <c r="G127" s="19">
        <f t="shared" si="21"/>
        <v>0.153</v>
      </c>
      <c r="H127" s="20">
        <v>0.013</v>
      </c>
      <c r="I127" s="20">
        <f t="shared" si="22"/>
        <v>13.634650286192935</v>
      </c>
      <c r="J127" s="20">
        <f t="shared" si="20"/>
        <v>0.013634650286192936</v>
      </c>
      <c r="K127" s="20">
        <f t="shared" si="23"/>
        <v>0.3408662571548233</v>
      </c>
      <c r="L127" s="21">
        <f t="shared" si="24"/>
        <v>0.3408662571548233</v>
      </c>
    </row>
    <row r="128" spans="1:12" ht="15">
      <c r="A128" s="12" t="s">
        <v>733</v>
      </c>
      <c r="B128" s="11">
        <v>121</v>
      </c>
      <c r="C128" s="11">
        <v>1000</v>
      </c>
      <c r="D128" s="14">
        <f t="shared" si="19"/>
        <v>1</v>
      </c>
      <c r="E128" s="11">
        <v>0.235</v>
      </c>
      <c r="F128" s="14">
        <v>1</v>
      </c>
      <c r="G128" s="19">
        <f t="shared" si="21"/>
        <v>0.23399999999999999</v>
      </c>
      <c r="H128" s="20">
        <v>0.013</v>
      </c>
      <c r="I128" s="20">
        <f t="shared" si="22"/>
        <v>20.8529945553539</v>
      </c>
      <c r="J128" s="20">
        <f t="shared" si="20"/>
        <v>0.020852994555353898</v>
      </c>
      <c r="K128" s="20">
        <f t="shared" si="23"/>
        <v>0.5213248638838475</v>
      </c>
      <c r="L128" s="21">
        <f t="shared" si="24"/>
        <v>0.5213248638838475</v>
      </c>
    </row>
    <row r="129" spans="1:12" ht="15">
      <c r="A129" s="12" t="s">
        <v>725</v>
      </c>
      <c r="B129" s="11">
        <v>122</v>
      </c>
      <c r="C129" s="11">
        <v>1000</v>
      </c>
      <c r="D129" s="14">
        <f t="shared" si="19"/>
        <v>1</v>
      </c>
      <c r="E129" s="11">
        <v>0.253</v>
      </c>
      <c r="F129" s="14">
        <v>1</v>
      </c>
      <c r="G129" s="19">
        <f t="shared" si="21"/>
        <v>0.252</v>
      </c>
      <c r="H129" s="20">
        <v>0.013</v>
      </c>
      <c r="I129" s="20">
        <f t="shared" si="22"/>
        <v>22.457071059611895</v>
      </c>
      <c r="J129" s="20">
        <f t="shared" si="20"/>
        <v>0.022457071059611894</v>
      </c>
      <c r="K129" s="20">
        <f t="shared" si="23"/>
        <v>0.5614267764902974</v>
      </c>
      <c r="L129" s="21">
        <f t="shared" si="24"/>
        <v>0.5614267764902974</v>
      </c>
    </row>
    <row r="130" spans="1:12" ht="15">
      <c r="A130" s="12" t="s">
        <v>726</v>
      </c>
      <c r="B130" s="11">
        <v>123</v>
      </c>
      <c r="C130" s="11">
        <v>1000</v>
      </c>
      <c r="D130" s="14">
        <f t="shared" si="19"/>
        <v>1</v>
      </c>
      <c r="E130" s="11">
        <v>0.244</v>
      </c>
      <c r="F130" s="14">
        <v>1</v>
      </c>
      <c r="G130" s="19">
        <f t="shared" si="21"/>
        <v>0.243</v>
      </c>
      <c r="H130" s="20">
        <v>0.013</v>
      </c>
      <c r="I130" s="20">
        <f t="shared" si="22"/>
        <v>21.655032807482897</v>
      </c>
      <c r="J130" s="20">
        <f t="shared" si="20"/>
        <v>0.021655032807482898</v>
      </c>
      <c r="K130" s="20">
        <f t="shared" si="23"/>
        <v>0.5413758201870724</v>
      </c>
      <c r="L130" s="21">
        <f t="shared" si="24"/>
        <v>0.5413758201870724</v>
      </c>
    </row>
    <row r="131" spans="1:12" ht="15">
      <c r="A131" s="12" t="s">
        <v>720</v>
      </c>
      <c r="B131" s="11">
        <v>124</v>
      </c>
      <c r="C131" s="11">
        <v>1000</v>
      </c>
      <c r="D131" s="14">
        <f t="shared" si="19"/>
        <v>1</v>
      </c>
      <c r="E131" s="11">
        <v>0.255</v>
      </c>
      <c r="F131" s="14">
        <v>1</v>
      </c>
      <c r="G131" s="19">
        <f t="shared" si="21"/>
        <v>0.254</v>
      </c>
      <c r="H131" s="20">
        <v>0.013</v>
      </c>
      <c r="I131" s="20">
        <f t="shared" si="22"/>
        <v>22.635301782307227</v>
      </c>
      <c r="J131" s="20">
        <f t="shared" si="20"/>
        <v>0.022635301782307226</v>
      </c>
      <c r="K131" s="20">
        <f t="shared" si="23"/>
        <v>0.5658825445576807</v>
      </c>
      <c r="L131" s="21">
        <f t="shared" si="24"/>
        <v>0.5658825445576807</v>
      </c>
    </row>
    <row r="132" spans="1:12" ht="15">
      <c r="A132" s="12" t="s">
        <v>727</v>
      </c>
      <c r="B132" s="11">
        <v>125</v>
      </c>
      <c r="C132" s="11">
        <v>1000</v>
      </c>
      <c r="D132" s="14">
        <f t="shared" si="19"/>
        <v>1</v>
      </c>
      <c r="E132" s="11">
        <v>0.241</v>
      </c>
      <c r="F132" s="14">
        <v>1</v>
      </c>
      <c r="G132" s="19">
        <f t="shared" si="21"/>
        <v>0.24</v>
      </c>
      <c r="H132" s="20">
        <v>0.013</v>
      </c>
      <c r="I132" s="20">
        <f t="shared" si="22"/>
        <v>21.3876867234399</v>
      </c>
      <c r="J132" s="20">
        <f t="shared" si="20"/>
        <v>0.021387686723439898</v>
      </c>
      <c r="K132" s="20">
        <f t="shared" si="23"/>
        <v>0.5346921680859974</v>
      </c>
      <c r="L132" s="21">
        <f t="shared" si="24"/>
        <v>0.5346921680859974</v>
      </c>
    </row>
    <row r="133" spans="1:12" ht="15">
      <c r="A133" s="12" t="s">
        <v>721</v>
      </c>
      <c r="B133" s="11">
        <v>126</v>
      </c>
      <c r="C133" s="11">
        <v>1000</v>
      </c>
      <c r="D133" s="14">
        <f t="shared" si="19"/>
        <v>1</v>
      </c>
      <c r="E133" s="11">
        <v>0.239</v>
      </c>
      <c r="F133" s="14">
        <v>1</v>
      </c>
      <c r="G133" s="19">
        <f t="shared" si="21"/>
        <v>0.238</v>
      </c>
      <c r="H133" s="20">
        <v>0.013</v>
      </c>
      <c r="I133" s="20">
        <f t="shared" si="22"/>
        <v>21.209456000744566</v>
      </c>
      <c r="J133" s="20">
        <f t="shared" si="20"/>
        <v>0.021209456000744566</v>
      </c>
      <c r="K133" s="20">
        <f t="shared" si="23"/>
        <v>0.5302364000186142</v>
      </c>
      <c r="L133" s="21">
        <f t="shared" si="24"/>
        <v>0.5302364000186142</v>
      </c>
    </row>
    <row r="134" spans="1:12" ht="15">
      <c r="A134" s="12" t="s">
        <v>728</v>
      </c>
      <c r="B134" s="11">
        <v>127</v>
      </c>
      <c r="C134" s="11">
        <v>750</v>
      </c>
      <c r="D134" s="14">
        <f t="shared" si="19"/>
        <v>0.75</v>
      </c>
      <c r="E134" s="11">
        <v>0.19</v>
      </c>
      <c r="F134" s="14">
        <v>1</v>
      </c>
      <c r="G134" s="19">
        <f t="shared" si="21"/>
        <v>0.189</v>
      </c>
      <c r="H134" s="20">
        <v>0.013</v>
      </c>
      <c r="I134" s="20">
        <f t="shared" si="22"/>
        <v>16.84280329470892</v>
      </c>
      <c r="J134" s="20">
        <f t="shared" si="20"/>
        <v>0.01684280329470892</v>
      </c>
      <c r="K134" s="20">
        <f t="shared" si="23"/>
        <v>0.421070082367723</v>
      </c>
      <c r="L134" s="21">
        <f t="shared" si="24"/>
        <v>0.5614267764902973</v>
      </c>
    </row>
    <row r="135" spans="1:12" ht="15">
      <c r="A135" s="12" t="s">
        <v>729</v>
      </c>
      <c r="B135" s="11">
        <v>128</v>
      </c>
      <c r="C135" s="11">
        <v>750</v>
      </c>
      <c r="D135" s="14">
        <f t="shared" si="19"/>
        <v>0.75</v>
      </c>
      <c r="E135" s="11">
        <v>0.188</v>
      </c>
      <c r="F135" s="14">
        <v>1</v>
      </c>
      <c r="G135" s="19">
        <f t="shared" si="21"/>
        <v>0.187</v>
      </c>
      <c r="H135" s="20">
        <v>0.013</v>
      </c>
      <c r="I135" s="20">
        <f t="shared" si="22"/>
        <v>16.664572572013586</v>
      </c>
      <c r="J135" s="20">
        <f t="shared" si="20"/>
        <v>0.01666457257201359</v>
      </c>
      <c r="K135" s="20">
        <f t="shared" si="23"/>
        <v>0.41661431430033974</v>
      </c>
      <c r="L135" s="21">
        <f t="shared" si="24"/>
        <v>0.555485752400453</v>
      </c>
    </row>
    <row r="136" spans="1:12" ht="15">
      <c r="A136" s="12" t="s">
        <v>722</v>
      </c>
      <c r="B136" s="11">
        <v>129</v>
      </c>
      <c r="C136" s="11">
        <v>750</v>
      </c>
      <c r="D136" s="14">
        <f aca="true" t="shared" si="25" ref="D136:D199">C136/1000</f>
        <v>0.75</v>
      </c>
      <c r="E136" s="11">
        <v>0.191</v>
      </c>
      <c r="F136" s="14">
        <v>1</v>
      </c>
      <c r="G136" s="19">
        <f t="shared" si="21"/>
        <v>0.19</v>
      </c>
      <c r="H136" s="20">
        <v>0.013</v>
      </c>
      <c r="I136" s="20">
        <f t="shared" si="22"/>
        <v>16.931918656056585</v>
      </c>
      <c r="J136" s="20">
        <f aca="true" t="shared" si="26" ref="J136:J199">I136*0.001</f>
        <v>0.016931918656056585</v>
      </c>
      <c r="K136" s="20">
        <f t="shared" si="23"/>
        <v>0.42329796640141465</v>
      </c>
      <c r="L136" s="21">
        <f t="shared" si="24"/>
        <v>0.5643972885352195</v>
      </c>
    </row>
    <row r="137" spans="1:12" ht="15">
      <c r="A137" s="12" t="s">
        <v>730</v>
      </c>
      <c r="B137" s="11">
        <v>130</v>
      </c>
      <c r="C137" s="11">
        <v>750</v>
      </c>
      <c r="D137" s="14">
        <f t="shared" si="25"/>
        <v>0.75</v>
      </c>
      <c r="E137" s="11">
        <v>0.2</v>
      </c>
      <c r="F137" s="14">
        <v>1</v>
      </c>
      <c r="G137" s="19">
        <f t="shared" si="21"/>
        <v>0.199</v>
      </c>
      <c r="H137" s="20">
        <v>0.013</v>
      </c>
      <c r="I137" s="20">
        <f t="shared" si="22"/>
        <v>17.733956908185583</v>
      </c>
      <c r="J137" s="20">
        <f t="shared" si="26"/>
        <v>0.017733956908185584</v>
      </c>
      <c r="K137" s="20">
        <f t="shared" si="23"/>
        <v>0.44334892270463955</v>
      </c>
      <c r="L137" s="21">
        <f t="shared" si="24"/>
        <v>0.5911318969395194</v>
      </c>
    </row>
    <row r="138" spans="1:12" ht="15">
      <c r="A138" s="12" t="s">
        <v>741</v>
      </c>
      <c r="B138" s="11">
        <v>131</v>
      </c>
      <c r="C138" s="11">
        <v>985</v>
      </c>
      <c r="D138" s="14">
        <f t="shared" si="25"/>
        <v>0.985</v>
      </c>
      <c r="E138" s="11">
        <v>0.074</v>
      </c>
      <c r="F138" s="14">
        <v>1</v>
      </c>
      <c r="G138" s="19">
        <f t="shared" si="21"/>
        <v>0.073</v>
      </c>
      <c r="H138" s="20">
        <v>0.013</v>
      </c>
      <c r="I138" s="20">
        <f t="shared" si="22"/>
        <v>6.505421378379635</v>
      </c>
      <c r="J138" s="20">
        <f t="shared" si="26"/>
        <v>0.006505421378379636</v>
      </c>
      <c r="K138" s="20">
        <f t="shared" si="23"/>
        <v>0.16263553445949092</v>
      </c>
      <c r="L138" s="21">
        <f t="shared" si="24"/>
        <v>0.1651122177253715</v>
      </c>
    </row>
    <row r="139" spans="1:12" ht="15">
      <c r="A139" s="12" t="s">
        <v>725</v>
      </c>
      <c r="B139" s="11">
        <v>132</v>
      </c>
      <c r="C139" s="11">
        <v>1000</v>
      </c>
      <c r="D139" s="14">
        <f t="shared" si="25"/>
        <v>1</v>
      </c>
      <c r="E139" s="11">
        <v>0.142</v>
      </c>
      <c r="F139" s="14">
        <v>1</v>
      </c>
      <c r="G139" s="19">
        <f t="shared" si="21"/>
        <v>0.141</v>
      </c>
      <c r="H139" s="20">
        <v>0.013</v>
      </c>
      <c r="I139" s="20">
        <f t="shared" si="22"/>
        <v>12.565265950020938</v>
      </c>
      <c r="J139" s="20">
        <f t="shared" si="26"/>
        <v>0.01256526595002094</v>
      </c>
      <c r="K139" s="20">
        <f t="shared" si="23"/>
        <v>0.3141316487505235</v>
      </c>
      <c r="L139" s="21">
        <f t="shared" si="24"/>
        <v>0.3141316487505235</v>
      </c>
    </row>
    <row r="140" spans="1:12" ht="15">
      <c r="A140" s="12" t="s">
        <v>726</v>
      </c>
      <c r="B140" s="11">
        <v>133</v>
      </c>
      <c r="C140" s="11">
        <v>1000</v>
      </c>
      <c r="D140" s="14">
        <f t="shared" si="25"/>
        <v>1</v>
      </c>
      <c r="E140" s="11">
        <v>0.208</v>
      </c>
      <c r="F140" s="14">
        <v>1</v>
      </c>
      <c r="G140" s="19">
        <f t="shared" si="21"/>
        <v>0.207</v>
      </c>
      <c r="H140" s="20">
        <v>0.013</v>
      </c>
      <c r="I140" s="20">
        <f t="shared" si="22"/>
        <v>18.44687979896691</v>
      </c>
      <c r="J140" s="20">
        <f t="shared" si="26"/>
        <v>0.018446879798966913</v>
      </c>
      <c r="K140" s="20">
        <f t="shared" si="23"/>
        <v>0.4611719949741728</v>
      </c>
      <c r="L140" s="21">
        <f t="shared" si="24"/>
        <v>0.4611719949741728</v>
      </c>
    </row>
    <row r="141" spans="1:12" ht="15">
      <c r="A141" s="12" t="s">
        <v>720</v>
      </c>
      <c r="B141" s="11">
        <v>134</v>
      </c>
      <c r="C141" s="11">
        <v>1000</v>
      </c>
      <c r="D141" s="14">
        <f t="shared" si="25"/>
        <v>1</v>
      </c>
      <c r="E141" s="11">
        <v>0.276</v>
      </c>
      <c r="F141" s="14">
        <v>1</v>
      </c>
      <c r="G141" s="19">
        <f t="shared" si="21"/>
        <v>0.275</v>
      </c>
      <c r="H141" s="20">
        <v>0.013</v>
      </c>
      <c r="I141" s="20">
        <f t="shared" si="22"/>
        <v>24.506724370608218</v>
      </c>
      <c r="J141" s="20">
        <f t="shared" si="26"/>
        <v>0.02450672437060822</v>
      </c>
      <c r="K141" s="20">
        <f t="shared" si="23"/>
        <v>0.6126681092652054</v>
      </c>
      <c r="L141" s="21">
        <f t="shared" si="24"/>
        <v>0.6126681092652054</v>
      </c>
    </row>
    <row r="142" spans="1:12" ht="15">
      <c r="A142" s="12" t="s">
        <v>721</v>
      </c>
      <c r="B142" s="11">
        <v>135</v>
      </c>
      <c r="C142" s="11">
        <v>1000</v>
      </c>
      <c r="D142" s="14">
        <f t="shared" si="25"/>
        <v>1</v>
      </c>
      <c r="E142" s="11">
        <v>0.329</v>
      </c>
      <c r="F142" s="14">
        <v>1</v>
      </c>
      <c r="G142" s="19">
        <f t="shared" si="21"/>
        <v>0.328</v>
      </c>
      <c r="H142" s="20">
        <v>0.013</v>
      </c>
      <c r="I142" s="20">
        <f t="shared" si="22"/>
        <v>29.22983852203453</v>
      </c>
      <c r="J142" s="20">
        <f t="shared" si="26"/>
        <v>0.02922983852203453</v>
      </c>
      <c r="K142" s="20">
        <f t="shared" si="23"/>
        <v>0.7307459630508633</v>
      </c>
      <c r="L142" s="21">
        <f t="shared" si="24"/>
        <v>0.7307459630508633</v>
      </c>
    </row>
    <row r="143" spans="1:12" ht="15">
      <c r="A143" s="12" t="s">
        <v>728</v>
      </c>
      <c r="B143" s="11">
        <v>136</v>
      </c>
      <c r="C143" s="11">
        <v>1000</v>
      </c>
      <c r="D143" s="14">
        <f t="shared" si="25"/>
        <v>1</v>
      </c>
      <c r="E143" s="11">
        <v>0.314</v>
      </c>
      <c r="F143" s="14">
        <v>1</v>
      </c>
      <c r="G143" s="19">
        <f t="shared" si="21"/>
        <v>0.313</v>
      </c>
      <c r="H143" s="20">
        <v>0.013</v>
      </c>
      <c r="I143" s="20">
        <f t="shared" si="22"/>
        <v>27.893108101819536</v>
      </c>
      <c r="J143" s="20">
        <f t="shared" si="26"/>
        <v>0.027893108101819535</v>
      </c>
      <c r="K143" s="20">
        <f t="shared" si="23"/>
        <v>0.6973277025454884</v>
      </c>
      <c r="L143" s="21">
        <f t="shared" si="24"/>
        <v>0.6973277025454884</v>
      </c>
    </row>
    <row r="144" spans="1:12" ht="15">
      <c r="A144" s="12" t="s">
        <v>729</v>
      </c>
      <c r="B144" s="11">
        <v>137</v>
      </c>
      <c r="C144" s="11">
        <v>1000</v>
      </c>
      <c r="D144" s="14">
        <f t="shared" si="25"/>
        <v>1</v>
      </c>
      <c r="E144" s="11">
        <v>0.304</v>
      </c>
      <c r="F144" s="14">
        <v>1</v>
      </c>
      <c r="G144" s="19">
        <f t="shared" si="21"/>
        <v>0.303</v>
      </c>
      <c r="H144" s="20">
        <v>0.013</v>
      </c>
      <c r="I144" s="20">
        <f t="shared" si="22"/>
        <v>27.00195448834287</v>
      </c>
      <c r="J144" s="20">
        <f t="shared" si="26"/>
        <v>0.02700195448834287</v>
      </c>
      <c r="K144" s="20">
        <f t="shared" si="23"/>
        <v>0.6750488622085717</v>
      </c>
      <c r="L144" s="21">
        <f t="shared" si="24"/>
        <v>0.6750488622085717</v>
      </c>
    </row>
    <row r="145" spans="1:12" ht="15">
      <c r="A145" s="12" t="s">
        <v>722</v>
      </c>
      <c r="B145" s="11">
        <v>138</v>
      </c>
      <c r="C145" s="11">
        <v>1000</v>
      </c>
      <c r="D145" s="14">
        <f t="shared" si="25"/>
        <v>1</v>
      </c>
      <c r="E145" s="11">
        <v>0.301</v>
      </c>
      <c r="F145" s="14">
        <v>1</v>
      </c>
      <c r="G145" s="19">
        <f t="shared" si="21"/>
        <v>0.3</v>
      </c>
      <c r="H145" s="20">
        <v>0.013</v>
      </c>
      <c r="I145" s="20">
        <f t="shared" si="22"/>
        <v>26.734608404299873</v>
      </c>
      <c r="J145" s="20">
        <f t="shared" si="26"/>
        <v>0.026734608404299875</v>
      </c>
      <c r="K145" s="20">
        <f t="shared" si="23"/>
        <v>0.6683652101074968</v>
      </c>
      <c r="L145" s="21">
        <f t="shared" si="24"/>
        <v>0.6683652101074968</v>
      </c>
    </row>
    <row r="146" spans="1:12" ht="15">
      <c r="A146" s="12" t="s">
        <v>742</v>
      </c>
      <c r="B146" s="11">
        <v>139</v>
      </c>
      <c r="C146" s="11">
        <v>1000</v>
      </c>
      <c r="D146" s="14">
        <f t="shared" si="25"/>
        <v>1</v>
      </c>
      <c r="E146" s="11">
        <v>0.131</v>
      </c>
      <c r="F146" s="14">
        <v>1</v>
      </c>
      <c r="G146" s="19">
        <f t="shared" si="21"/>
        <v>0.13</v>
      </c>
      <c r="H146" s="20">
        <v>0.013</v>
      </c>
      <c r="I146" s="20">
        <f t="shared" si="22"/>
        <v>11.584996975196612</v>
      </c>
      <c r="J146" s="20">
        <f t="shared" si="26"/>
        <v>0.011584996975196611</v>
      </c>
      <c r="K146" s="20">
        <f t="shared" si="23"/>
        <v>0.28962492437991527</v>
      </c>
      <c r="L146" s="21">
        <f t="shared" si="24"/>
        <v>0.28962492437991527</v>
      </c>
    </row>
    <row r="147" spans="1:12" ht="15">
      <c r="A147" s="12" t="s">
        <v>719</v>
      </c>
      <c r="B147" s="11">
        <v>140</v>
      </c>
      <c r="C147" s="11">
        <v>1000</v>
      </c>
      <c r="D147" s="14">
        <f t="shared" si="25"/>
        <v>1</v>
      </c>
      <c r="E147" s="11">
        <v>0.135</v>
      </c>
      <c r="F147" s="14">
        <v>1</v>
      </c>
      <c r="G147" s="19">
        <f t="shared" si="21"/>
        <v>0.134</v>
      </c>
      <c r="H147" s="20">
        <v>0.013</v>
      </c>
      <c r="I147" s="20">
        <f t="shared" si="22"/>
        <v>11.941458420587278</v>
      </c>
      <c r="J147" s="20">
        <f t="shared" si="26"/>
        <v>0.011941458420587279</v>
      </c>
      <c r="K147" s="20">
        <f t="shared" si="23"/>
        <v>0.29853646051468197</v>
      </c>
      <c r="L147" s="21">
        <f t="shared" si="24"/>
        <v>0.29853646051468197</v>
      </c>
    </row>
    <row r="148" spans="1:12" ht="15">
      <c r="A148" s="12" t="s">
        <v>733</v>
      </c>
      <c r="B148" s="11">
        <v>141</v>
      </c>
      <c r="C148" s="11">
        <v>1000</v>
      </c>
      <c r="D148" s="14">
        <f t="shared" si="25"/>
        <v>1</v>
      </c>
      <c r="E148" s="11">
        <v>0.118</v>
      </c>
      <c r="F148" s="14">
        <v>1</v>
      </c>
      <c r="G148" s="19">
        <f t="shared" si="21"/>
        <v>0.11699999999999999</v>
      </c>
      <c r="H148" s="20">
        <v>0.013</v>
      </c>
      <c r="I148" s="20">
        <f t="shared" si="22"/>
        <v>10.42649727767695</v>
      </c>
      <c r="J148" s="20">
        <f t="shared" si="26"/>
        <v>0.010426497277676949</v>
      </c>
      <c r="K148" s="20">
        <f t="shared" si="23"/>
        <v>0.26066243194192373</v>
      </c>
      <c r="L148" s="21">
        <f t="shared" si="24"/>
        <v>0.26066243194192373</v>
      </c>
    </row>
    <row r="149" spans="1:12" ht="15">
      <c r="A149" s="12" t="s">
        <v>725</v>
      </c>
      <c r="B149" s="11">
        <v>142</v>
      </c>
      <c r="C149" s="11">
        <v>1000</v>
      </c>
      <c r="D149" s="14">
        <f t="shared" si="25"/>
        <v>1</v>
      </c>
      <c r="E149" s="11">
        <v>0.119</v>
      </c>
      <c r="F149" s="14">
        <v>1</v>
      </c>
      <c r="G149" s="19">
        <f t="shared" si="21"/>
        <v>0.118</v>
      </c>
      <c r="H149" s="20">
        <v>0.013</v>
      </c>
      <c r="I149" s="20">
        <f t="shared" si="22"/>
        <v>10.515612639024615</v>
      </c>
      <c r="J149" s="20">
        <f t="shared" si="26"/>
        <v>0.010515612639024615</v>
      </c>
      <c r="K149" s="20">
        <f t="shared" si="23"/>
        <v>0.2628903159756154</v>
      </c>
      <c r="L149" s="21">
        <f t="shared" si="24"/>
        <v>0.2628903159756154</v>
      </c>
    </row>
    <row r="150" spans="1:12" ht="15">
      <c r="A150" s="12" t="s">
        <v>726</v>
      </c>
      <c r="B150" s="11">
        <v>143</v>
      </c>
      <c r="C150" s="11">
        <v>1000</v>
      </c>
      <c r="D150" s="14">
        <f t="shared" si="25"/>
        <v>1</v>
      </c>
      <c r="E150" s="11">
        <v>0.125</v>
      </c>
      <c r="F150" s="14">
        <v>1</v>
      </c>
      <c r="G150" s="19">
        <f t="shared" si="21"/>
        <v>0.124</v>
      </c>
      <c r="H150" s="20">
        <v>0.013</v>
      </c>
      <c r="I150" s="20">
        <f t="shared" si="22"/>
        <v>11.050304807110614</v>
      </c>
      <c r="J150" s="20">
        <f t="shared" si="26"/>
        <v>0.011050304807110613</v>
      </c>
      <c r="K150" s="20">
        <f t="shared" si="23"/>
        <v>0.27625762017776534</v>
      </c>
      <c r="L150" s="21">
        <f t="shared" si="24"/>
        <v>0.27625762017776534</v>
      </c>
    </row>
    <row r="151" spans="1:12" ht="15">
      <c r="A151" s="12" t="s">
        <v>720</v>
      </c>
      <c r="B151" s="11">
        <v>144</v>
      </c>
      <c r="C151" s="11">
        <v>1000</v>
      </c>
      <c r="D151" s="14">
        <f t="shared" si="25"/>
        <v>1</v>
      </c>
      <c r="E151" s="11">
        <v>0.126</v>
      </c>
      <c r="F151" s="14">
        <v>1</v>
      </c>
      <c r="G151" s="19">
        <f t="shared" si="21"/>
        <v>0.125</v>
      </c>
      <c r="H151" s="20">
        <v>0.013</v>
      </c>
      <c r="I151" s="20">
        <f t="shared" si="22"/>
        <v>11.13942016845828</v>
      </c>
      <c r="J151" s="20">
        <f t="shared" si="26"/>
        <v>0.01113942016845828</v>
      </c>
      <c r="K151" s="20">
        <f t="shared" si="23"/>
        <v>0.27848550421145696</v>
      </c>
      <c r="L151" s="21">
        <f t="shared" si="24"/>
        <v>0.27848550421145696</v>
      </c>
    </row>
    <row r="152" spans="1:12" ht="15">
      <c r="A152" s="12" t="s">
        <v>727</v>
      </c>
      <c r="B152" s="11">
        <v>145</v>
      </c>
      <c r="C152" s="11">
        <v>1000</v>
      </c>
      <c r="D152" s="14">
        <f t="shared" si="25"/>
        <v>1</v>
      </c>
      <c r="E152" s="11">
        <v>0.129</v>
      </c>
      <c r="F152" s="14">
        <v>1</v>
      </c>
      <c r="G152" s="19">
        <f t="shared" si="21"/>
        <v>0.128</v>
      </c>
      <c r="H152" s="20">
        <v>0.013</v>
      </c>
      <c r="I152" s="20">
        <f t="shared" si="22"/>
        <v>11.40676625250128</v>
      </c>
      <c r="J152" s="20">
        <f t="shared" si="26"/>
        <v>0.011406766252501279</v>
      </c>
      <c r="K152" s="20">
        <f t="shared" si="23"/>
        <v>0.285169156312532</v>
      </c>
      <c r="L152" s="21">
        <f t="shared" si="24"/>
        <v>0.285169156312532</v>
      </c>
    </row>
    <row r="153" spans="1:12" ht="15">
      <c r="A153" s="12" t="s">
        <v>721</v>
      </c>
      <c r="B153" s="11">
        <v>146</v>
      </c>
      <c r="C153" s="11">
        <v>1000</v>
      </c>
      <c r="D153" s="14">
        <f t="shared" si="25"/>
        <v>1</v>
      </c>
      <c r="E153" s="11">
        <v>0.124</v>
      </c>
      <c r="F153" s="14">
        <v>1</v>
      </c>
      <c r="G153" s="19">
        <f t="shared" si="21"/>
        <v>0.123</v>
      </c>
      <c r="H153" s="20">
        <v>0.013</v>
      </c>
      <c r="I153" s="20">
        <f t="shared" si="22"/>
        <v>10.961189445762948</v>
      </c>
      <c r="J153" s="20">
        <f t="shared" si="26"/>
        <v>0.010961189445762947</v>
      </c>
      <c r="K153" s="20">
        <f t="shared" si="23"/>
        <v>0.27402973614407367</v>
      </c>
      <c r="L153" s="21">
        <f t="shared" si="24"/>
        <v>0.27402973614407367</v>
      </c>
    </row>
    <row r="154" spans="1:12" ht="15">
      <c r="A154" s="12" t="s">
        <v>728</v>
      </c>
      <c r="B154" s="11">
        <v>147</v>
      </c>
      <c r="C154" s="11">
        <v>1000</v>
      </c>
      <c r="D154" s="14">
        <f t="shared" si="25"/>
        <v>1</v>
      </c>
      <c r="E154" s="11">
        <v>0.131</v>
      </c>
      <c r="F154" s="14">
        <v>1</v>
      </c>
      <c r="G154" s="19">
        <f t="shared" si="21"/>
        <v>0.13</v>
      </c>
      <c r="H154" s="20">
        <v>0.013</v>
      </c>
      <c r="I154" s="20">
        <f t="shared" si="22"/>
        <v>11.584996975196612</v>
      </c>
      <c r="J154" s="20">
        <f t="shared" si="26"/>
        <v>0.011584996975196611</v>
      </c>
      <c r="K154" s="20">
        <f t="shared" si="23"/>
        <v>0.28962492437991527</v>
      </c>
      <c r="L154" s="21">
        <f t="shared" si="24"/>
        <v>0.28962492437991527</v>
      </c>
    </row>
    <row r="155" spans="1:12" ht="15">
      <c r="A155" s="12" t="s">
        <v>729</v>
      </c>
      <c r="B155" s="11">
        <v>148</v>
      </c>
      <c r="C155" s="11">
        <v>1000</v>
      </c>
      <c r="D155" s="14">
        <f t="shared" si="25"/>
        <v>1</v>
      </c>
      <c r="E155" s="11">
        <v>0.133</v>
      </c>
      <c r="F155" s="14">
        <v>1</v>
      </c>
      <c r="G155" s="19">
        <f t="shared" si="21"/>
        <v>0.132</v>
      </c>
      <c r="H155" s="20">
        <v>0.013</v>
      </c>
      <c r="I155" s="20">
        <f t="shared" si="22"/>
        <v>11.763227697891944</v>
      </c>
      <c r="J155" s="20">
        <f t="shared" si="26"/>
        <v>0.011763227697891945</v>
      </c>
      <c r="K155" s="20">
        <f t="shared" si="23"/>
        <v>0.2940806924472986</v>
      </c>
      <c r="L155" s="21">
        <f t="shared" si="24"/>
        <v>0.2940806924472986</v>
      </c>
    </row>
    <row r="156" spans="1:12" ht="15">
      <c r="A156" s="12" t="s">
        <v>722</v>
      </c>
      <c r="B156" s="11">
        <v>149</v>
      </c>
      <c r="C156" s="11">
        <v>1000</v>
      </c>
      <c r="D156" s="14">
        <f t="shared" si="25"/>
        <v>1</v>
      </c>
      <c r="E156" s="11">
        <v>0.135</v>
      </c>
      <c r="F156" s="14">
        <v>1</v>
      </c>
      <c r="G156" s="19">
        <f t="shared" si="21"/>
        <v>0.134</v>
      </c>
      <c r="H156" s="20">
        <v>0.013</v>
      </c>
      <c r="I156" s="20">
        <f t="shared" si="22"/>
        <v>11.941458420587278</v>
      </c>
      <c r="J156" s="20">
        <f t="shared" si="26"/>
        <v>0.011941458420587279</v>
      </c>
      <c r="K156" s="20">
        <f t="shared" si="23"/>
        <v>0.29853646051468197</v>
      </c>
      <c r="L156" s="21">
        <f t="shared" si="24"/>
        <v>0.29853646051468197</v>
      </c>
    </row>
    <row r="157" spans="1:12" ht="15">
      <c r="A157" s="12" t="s">
        <v>730</v>
      </c>
      <c r="B157" s="11">
        <v>150</v>
      </c>
      <c r="C157" s="11">
        <v>1000</v>
      </c>
      <c r="D157" s="14">
        <f t="shared" si="25"/>
        <v>1</v>
      </c>
      <c r="E157" s="11">
        <v>0.132</v>
      </c>
      <c r="F157" s="14">
        <v>1</v>
      </c>
      <c r="G157" s="19">
        <f t="shared" si="21"/>
        <v>0.131</v>
      </c>
      <c r="H157" s="20">
        <v>0.013</v>
      </c>
      <c r="I157" s="20">
        <f t="shared" si="22"/>
        <v>11.674112336544278</v>
      </c>
      <c r="J157" s="20">
        <f t="shared" si="26"/>
        <v>0.011674112336544279</v>
      </c>
      <c r="K157" s="20">
        <f t="shared" si="23"/>
        <v>0.29185280841360695</v>
      </c>
      <c r="L157" s="21">
        <f t="shared" si="24"/>
        <v>0.29185280841360695</v>
      </c>
    </row>
    <row r="158" spans="1:12" ht="15">
      <c r="A158" s="12" t="s">
        <v>743</v>
      </c>
      <c r="B158" s="11">
        <v>151</v>
      </c>
      <c r="C158" s="11">
        <v>1000</v>
      </c>
      <c r="D158" s="14">
        <f t="shared" si="25"/>
        <v>1</v>
      </c>
      <c r="E158" s="11">
        <v>0.082</v>
      </c>
      <c r="F158" s="14">
        <v>1</v>
      </c>
      <c r="G158" s="19">
        <f t="shared" si="21"/>
        <v>0.081</v>
      </c>
      <c r="H158" s="20">
        <v>0.013</v>
      </c>
      <c r="I158" s="20">
        <f t="shared" si="22"/>
        <v>7.218344269160966</v>
      </c>
      <c r="J158" s="20">
        <f t="shared" si="26"/>
        <v>0.007218344269160966</v>
      </c>
      <c r="K158" s="20">
        <f t="shared" si="23"/>
        <v>0.18045860672902414</v>
      </c>
      <c r="L158" s="21">
        <f t="shared" si="24"/>
        <v>0.18045860672902414</v>
      </c>
    </row>
    <row r="159" spans="1:12" ht="15">
      <c r="A159" s="12" t="s">
        <v>719</v>
      </c>
      <c r="B159" s="11">
        <v>152</v>
      </c>
      <c r="C159" s="11">
        <v>1000</v>
      </c>
      <c r="D159" s="14">
        <f t="shared" si="25"/>
        <v>1</v>
      </c>
      <c r="E159" s="11">
        <v>0.119</v>
      </c>
      <c r="F159" s="14">
        <v>1</v>
      </c>
      <c r="G159" s="19">
        <f t="shared" si="21"/>
        <v>0.118</v>
      </c>
      <c r="H159" s="20">
        <v>0.013</v>
      </c>
      <c r="I159" s="20">
        <f t="shared" si="22"/>
        <v>10.515612639024615</v>
      </c>
      <c r="J159" s="20">
        <f t="shared" si="26"/>
        <v>0.010515612639024615</v>
      </c>
      <c r="K159" s="20">
        <f t="shared" si="23"/>
        <v>0.2628903159756154</v>
      </c>
      <c r="L159" s="21">
        <f t="shared" si="24"/>
        <v>0.2628903159756154</v>
      </c>
    </row>
    <row r="160" spans="1:12" ht="15">
      <c r="A160" s="12" t="s">
        <v>733</v>
      </c>
      <c r="B160" s="11">
        <v>153</v>
      </c>
      <c r="C160" s="11">
        <v>1000</v>
      </c>
      <c r="D160" s="14">
        <f t="shared" si="25"/>
        <v>1</v>
      </c>
      <c r="E160" s="11">
        <v>0.177</v>
      </c>
      <c r="F160" s="14">
        <v>1</v>
      </c>
      <c r="G160" s="19">
        <f t="shared" si="21"/>
        <v>0.176</v>
      </c>
      <c r="H160" s="20">
        <v>0.013</v>
      </c>
      <c r="I160" s="20">
        <f t="shared" si="22"/>
        <v>15.684303597189258</v>
      </c>
      <c r="J160" s="20">
        <f t="shared" si="26"/>
        <v>0.01568430359718926</v>
      </c>
      <c r="K160" s="20">
        <f t="shared" si="23"/>
        <v>0.3921075899297315</v>
      </c>
      <c r="L160" s="21">
        <f t="shared" si="24"/>
        <v>0.3921075899297315</v>
      </c>
    </row>
    <row r="161" spans="1:12" ht="15">
      <c r="A161" s="12" t="s">
        <v>725</v>
      </c>
      <c r="B161" s="11">
        <v>154</v>
      </c>
      <c r="C161" s="11">
        <v>1000</v>
      </c>
      <c r="D161" s="14">
        <f t="shared" si="25"/>
        <v>1</v>
      </c>
      <c r="E161" s="11">
        <v>0.168</v>
      </c>
      <c r="F161" s="14">
        <v>1</v>
      </c>
      <c r="G161" s="19">
        <f t="shared" si="21"/>
        <v>0.167</v>
      </c>
      <c r="H161" s="20">
        <v>0.013</v>
      </c>
      <c r="I161" s="20">
        <f t="shared" si="22"/>
        <v>14.882265345060263</v>
      </c>
      <c r="J161" s="20">
        <f t="shared" si="26"/>
        <v>0.014882265345060264</v>
      </c>
      <c r="K161" s="20">
        <f t="shared" si="23"/>
        <v>0.3720566336265066</v>
      </c>
      <c r="L161" s="21">
        <f t="shared" si="24"/>
        <v>0.3720566336265066</v>
      </c>
    </row>
    <row r="162" spans="1:12" ht="15">
      <c r="A162" s="12" t="s">
        <v>726</v>
      </c>
      <c r="B162" s="11">
        <v>155</v>
      </c>
      <c r="C162" s="11">
        <v>1000</v>
      </c>
      <c r="D162" s="14">
        <f t="shared" si="25"/>
        <v>1</v>
      </c>
      <c r="E162" s="11">
        <v>0.15</v>
      </c>
      <c r="F162" s="14">
        <v>1</v>
      </c>
      <c r="G162" s="19">
        <f t="shared" si="21"/>
        <v>0.149</v>
      </c>
      <c r="H162" s="20">
        <v>0.013</v>
      </c>
      <c r="I162" s="20">
        <f t="shared" si="22"/>
        <v>13.278188840802269</v>
      </c>
      <c r="J162" s="20">
        <f t="shared" si="26"/>
        <v>0.01327818884080227</v>
      </c>
      <c r="K162" s="20">
        <f t="shared" si="23"/>
        <v>0.33195472102005674</v>
      </c>
      <c r="L162" s="21">
        <f t="shared" si="24"/>
        <v>0.33195472102005674</v>
      </c>
    </row>
    <row r="163" spans="1:12" ht="15">
      <c r="A163" s="12" t="s">
        <v>720</v>
      </c>
      <c r="B163" s="11">
        <v>156</v>
      </c>
      <c r="C163" s="11">
        <v>1000</v>
      </c>
      <c r="D163" s="14">
        <f t="shared" si="25"/>
        <v>1</v>
      </c>
      <c r="E163" s="11">
        <v>0.16</v>
      </c>
      <c r="F163" s="14">
        <v>1</v>
      </c>
      <c r="G163" s="19">
        <f t="shared" si="21"/>
        <v>0.159</v>
      </c>
      <c r="H163" s="20">
        <v>0.013</v>
      </c>
      <c r="I163" s="20">
        <f t="shared" si="22"/>
        <v>14.169342454278933</v>
      </c>
      <c r="J163" s="20">
        <f t="shared" si="26"/>
        <v>0.014169342454278934</v>
      </c>
      <c r="K163" s="20">
        <f t="shared" si="23"/>
        <v>0.3542335613569733</v>
      </c>
      <c r="L163" s="21">
        <f t="shared" si="24"/>
        <v>0.3542335613569733</v>
      </c>
    </row>
    <row r="164" spans="1:12" ht="15">
      <c r="A164" s="12" t="s">
        <v>727</v>
      </c>
      <c r="B164" s="11">
        <v>157</v>
      </c>
      <c r="C164" s="11">
        <v>1000</v>
      </c>
      <c r="D164" s="14">
        <f t="shared" si="25"/>
        <v>1</v>
      </c>
      <c r="E164" s="11">
        <v>0.175</v>
      </c>
      <c r="F164" s="14">
        <v>1</v>
      </c>
      <c r="G164" s="19">
        <f t="shared" si="21"/>
        <v>0.174</v>
      </c>
      <c r="H164" s="20">
        <v>0.013</v>
      </c>
      <c r="I164" s="20">
        <f t="shared" si="22"/>
        <v>15.506072874493926</v>
      </c>
      <c r="J164" s="20">
        <f t="shared" si="26"/>
        <v>0.015506072874493926</v>
      </c>
      <c r="K164" s="20">
        <f t="shared" si="23"/>
        <v>0.38765182186234814</v>
      </c>
      <c r="L164" s="21">
        <f t="shared" si="24"/>
        <v>0.38765182186234814</v>
      </c>
    </row>
    <row r="165" spans="1:12" ht="15">
      <c r="A165" s="12" t="s">
        <v>721</v>
      </c>
      <c r="B165" s="11">
        <v>158</v>
      </c>
      <c r="C165" s="11">
        <v>1000</v>
      </c>
      <c r="D165" s="14">
        <f t="shared" si="25"/>
        <v>1</v>
      </c>
      <c r="E165" s="11">
        <v>0.176</v>
      </c>
      <c r="F165" s="14">
        <v>1</v>
      </c>
      <c r="G165" s="19">
        <f t="shared" si="21"/>
        <v>0.175</v>
      </c>
      <c r="H165" s="20">
        <v>0.013</v>
      </c>
      <c r="I165" s="20">
        <f t="shared" si="22"/>
        <v>15.595188235841592</v>
      </c>
      <c r="J165" s="20">
        <f t="shared" si="26"/>
        <v>0.015595188235841592</v>
      </c>
      <c r="K165" s="20">
        <f t="shared" si="23"/>
        <v>0.3898797058960398</v>
      </c>
      <c r="L165" s="21">
        <f t="shared" si="24"/>
        <v>0.3898797058960398</v>
      </c>
    </row>
    <row r="166" spans="1:12" ht="15">
      <c r="A166" s="12" t="s">
        <v>728</v>
      </c>
      <c r="B166" s="11">
        <v>159</v>
      </c>
      <c r="C166" s="11">
        <v>1000</v>
      </c>
      <c r="D166" s="14">
        <f t="shared" si="25"/>
        <v>1</v>
      </c>
      <c r="E166" s="11">
        <v>0.162</v>
      </c>
      <c r="F166" s="14">
        <v>1</v>
      </c>
      <c r="G166" s="19">
        <f t="shared" si="21"/>
        <v>0.161</v>
      </c>
      <c r="H166" s="20">
        <v>0.013</v>
      </c>
      <c r="I166" s="20">
        <f t="shared" si="22"/>
        <v>14.347573176974265</v>
      </c>
      <c r="J166" s="20">
        <f t="shared" si="26"/>
        <v>0.014347573176974266</v>
      </c>
      <c r="K166" s="20">
        <f t="shared" si="23"/>
        <v>0.3586893294243566</v>
      </c>
      <c r="L166" s="21">
        <f t="shared" si="24"/>
        <v>0.3586893294243566</v>
      </c>
    </row>
    <row r="167" spans="1:12" ht="15">
      <c r="A167" s="12" t="s">
        <v>729</v>
      </c>
      <c r="B167" s="11">
        <v>160</v>
      </c>
      <c r="C167" s="11">
        <v>1000</v>
      </c>
      <c r="D167" s="14">
        <f t="shared" si="25"/>
        <v>1</v>
      </c>
      <c r="E167" s="11">
        <v>0.161</v>
      </c>
      <c r="F167" s="14">
        <v>1</v>
      </c>
      <c r="G167" s="19">
        <f t="shared" si="21"/>
        <v>0.16</v>
      </c>
      <c r="H167" s="20">
        <v>0.013</v>
      </c>
      <c r="I167" s="20">
        <f t="shared" si="22"/>
        <v>14.258457815626599</v>
      </c>
      <c r="J167" s="20">
        <f t="shared" si="26"/>
        <v>0.0142584578156266</v>
      </c>
      <c r="K167" s="20">
        <f t="shared" si="23"/>
        <v>0.356461445390665</v>
      </c>
      <c r="L167" s="21">
        <f t="shared" si="24"/>
        <v>0.356461445390665</v>
      </c>
    </row>
    <row r="168" spans="1:12" ht="15">
      <c r="A168" s="12" t="s">
        <v>722</v>
      </c>
      <c r="B168" s="11">
        <v>161</v>
      </c>
      <c r="C168" s="11">
        <v>1000</v>
      </c>
      <c r="D168" s="14">
        <f t="shared" si="25"/>
        <v>1</v>
      </c>
      <c r="E168" s="11">
        <v>0.168</v>
      </c>
      <c r="F168" s="14">
        <v>1</v>
      </c>
      <c r="G168" s="19">
        <f t="shared" si="21"/>
        <v>0.167</v>
      </c>
      <c r="H168" s="20">
        <v>0.013</v>
      </c>
      <c r="I168" s="20">
        <f t="shared" si="22"/>
        <v>14.882265345060263</v>
      </c>
      <c r="J168" s="20">
        <f t="shared" si="26"/>
        <v>0.014882265345060264</v>
      </c>
      <c r="K168" s="20">
        <f t="shared" si="23"/>
        <v>0.3720566336265066</v>
      </c>
      <c r="L168" s="21">
        <f t="shared" si="24"/>
        <v>0.3720566336265066</v>
      </c>
    </row>
    <row r="169" spans="1:12" ht="15">
      <c r="A169" s="12" t="s">
        <v>730</v>
      </c>
      <c r="B169" s="11">
        <v>162</v>
      </c>
      <c r="C169" s="11">
        <v>1000</v>
      </c>
      <c r="D169" s="14">
        <f t="shared" si="25"/>
        <v>1</v>
      </c>
      <c r="E169" s="11">
        <v>0.127</v>
      </c>
      <c r="F169" s="14">
        <v>1</v>
      </c>
      <c r="G169" s="19">
        <f t="shared" si="21"/>
        <v>0.126</v>
      </c>
      <c r="H169" s="20">
        <v>0.013</v>
      </c>
      <c r="I169" s="20">
        <f t="shared" si="22"/>
        <v>11.228535529805947</v>
      </c>
      <c r="J169" s="20">
        <f t="shared" si="26"/>
        <v>0.011228535529805947</v>
      </c>
      <c r="K169" s="20">
        <f t="shared" si="23"/>
        <v>0.2807133882451487</v>
      </c>
      <c r="L169" s="21">
        <f t="shared" si="24"/>
        <v>0.2807133882451487</v>
      </c>
    </row>
    <row r="170" spans="1:12" ht="15">
      <c r="A170" s="12" t="s">
        <v>744</v>
      </c>
      <c r="B170" s="11">
        <v>163</v>
      </c>
      <c r="C170" s="11">
        <v>1000</v>
      </c>
      <c r="D170" s="14">
        <f t="shared" si="25"/>
        <v>1</v>
      </c>
      <c r="E170" s="11">
        <v>0.075</v>
      </c>
      <c r="F170" s="14">
        <v>1</v>
      </c>
      <c r="G170" s="19">
        <f t="shared" si="21"/>
        <v>0.074</v>
      </c>
      <c r="H170" s="20">
        <v>0.013</v>
      </c>
      <c r="I170" s="20">
        <f t="shared" si="22"/>
        <v>6.594536739727301</v>
      </c>
      <c r="J170" s="20">
        <f t="shared" si="26"/>
        <v>0.006594536739727302</v>
      </c>
      <c r="K170" s="20">
        <f t="shared" si="23"/>
        <v>0.16486341849318256</v>
      </c>
      <c r="L170" s="21">
        <f t="shared" si="24"/>
        <v>0.16486341849318256</v>
      </c>
    </row>
    <row r="171" spans="1:12" ht="15">
      <c r="A171" s="11">
        <v>125</v>
      </c>
      <c r="B171" s="11">
        <v>164</v>
      </c>
      <c r="C171" s="11">
        <v>1000</v>
      </c>
      <c r="D171" s="14">
        <f t="shared" si="25"/>
        <v>1</v>
      </c>
      <c r="E171" s="11">
        <v>0.084</v>
      </c>
      <c r="F171" s="14">
        <v>1</v>
      </c>
      <c r="G171" s="19">
        <f t="shared" si="21"/>
        <v>0.083</v>
      </c>
      <c r="H171" s="20">
        <v>0.013</v>
      </c>
      <c r="I171" s="20">
        <f t="shared" si="22"/>
        <v>7.396574991856299</v>
      </c>
      <c r="J171" s="20">
        <f t="shared" si="26"/>
        <v>0.007396574991856299</v>
      </c>
      <c r="K171" s="20">
        <f t="shared" si="23"/>
        <v>0.18491437479640746</v>
      </c>
      <c r="L171" s="21">
        <f t="shared" si="24"/>
        <v>0.18491437479640746</v>
      </c>
    </row>
    <row r="172" spans="1:12" ht="15">
      <c r="A172" s="11">
        <v>100</v>
      </c>
      <c r="B172" s="11">
        <v>165</v>
      </c>
      <c r="C172" s="11">
        <v>1000</v>
      </c>
      <c r="D172" s="14">
        <f t="shared" si="25"/>
        <v>1</v>
      </c>
      <c r="E172" s="11">
        <v>0.083</v>
      </c>
      <c r="F172" s="14">
        <v>1</v>
      </c>
      <c r="G172" s="19">
        <f aca="true" t="shared" si="27" ref="G172:G235">E172-$T$18</f>
        <v>0.082</v>
      </c>
      <c r="H172" s="20">
        <v>0.013</v>
      </c>
      <c r="I172" s="20">
        <f aca="true" t="shared" si="28" ref="I172:I235">G172/$U$29</f>
        <v>7.307459630508633</v>
      </c>
      <c r="J172" s="20">
        <f t="shared" si="26"/>
        <v>0.007307459630508633</v>
      </c>
      <c r="K172" s="20">
        <f aca="true" t="shared" si="29" ref="K172:K235">J172*5/2*10/1*F172</f>
        <v>0.18268649076271581</v>
      </c>
      <c r="L172" s="21">
        <f aca="true" t="shared" si="30" ref="L172:L235">K172/D172</f>
        <v>0.18268649076271581</v>
      </c>
    </row>
    <row r="173" spans="1:12" ht="15">
      <c r="A173" s="11">
        <v>80</v>
      </c>
      <c r="B173" s="11">
        <v>166</v>
      </c>
      <c r="C173" s="11">
        <v>1000</v>
      </c>
      <c r="D173" s="14">
        <f t="shared" si="25"/>
        <v>1</v>
      </c>
      <c r="E173" s="11">
        <v>0.085</v>
      </c>
      <c r="F173" s="14">
        <v>1</v>
      </c>
      <c r="G173" s="19">
        <f t="shared" si="27"/>
        <v>0.084</v>
      </c>
      <c r="H173" s="20">
        <v>0.013</v>
      </c>
      <c r="I173" s="20">
        <f t="shared" si="28"/>
        <v>7.485690353203965</v>
      </c>
      <c r="J173" s="20">
        <f t="shared" si="26"/>
        <v>0.007485690353203965</v>
      </c>
      <c r="K173" s="20">
        <f t="shared" si="29"/>
        <v>0.18714225883009913</v>
      </c>
      <c r="L173" s="21">
        <f t="shared" si="30"/>
        <v>0.18714225883009913</v>
      </c>
    </row>
    <row r="174" spans="1:12" ht="15">
      <c r="A174" s="12">
        <v>70</v>
      </c>
      <c r="B174" s="11">
        <v>167</v>
      </c>
      <c r="C174" s="11">
        <v>1000</v>
      </c>
      <c r="D174" s="14">
        <f t="shared" si="25"/>
        <v>1</v>
      </c>
      <c r="E174" s="11">
        <v>0.093</v>
      </c>
      <c r="F174" s="14">
        <v>1</v>
      </c>
      <c r="G174" s="19">
        <f t="shared" si="27"/>
        <v>0.092</v>
      </c>
      <c r="H174" s="20">
        <v>0.013</v>
      </c>
      <c r="I174" s="20">
        <f t="shared" si="28"/>
        <v>8.198613243985294</v>
      </c>
      <c r="J174" s="20">
        <f t="shared" si="26"/>
        <v>0.008198613243985294</v>
      </c>
      <c r="K174" s="20">
        <f t="shared" si="29"/>
        <v>0.2049653310996324</v>
      </c>
      <c r="L174" s="21">
        <f t="shared" si="30"/>
        <v>0.2049653310996324</v>
      </c>
    </row>
    <row r="175" spans="1:12" ht="15">
      <c r="A175" s="12">
        <v>59</v>
      </c>
      <c r="B175" s="11">
        <v>168</v>
      </c>
      <c r="C175" s="11">
        <v>1000</v>
      </c>
      <c r="D175" s="14">
        <f t="shared" si="25"/>
        <v>1</v>
      </c>
      <c r="E175" s="11">
        <v>0.098</v>
      </c>
      <c r="F175" s="14">
        <v>1</v>
      </c>
      <c r="G175" s="19">
        <f t="shared" si="27"/>
        <v>0.097</v>
      </c>
      <c r="H175" s="20">
        <v>0.013</v>
      </c>
      <c r="I175" s="20">
        <f t="shared" si="28"/>
        <v>8.644190050723626</v>
      </c>
      <c r="J175" s="20">
        <f t="shared" si="26"/>
        <v>0.008644190050723626</v>
      </c>
      <c r="K175" s="20">
        <f t="shared" si="29"/>
        <v>0.21610475126809067</v>
      </c>
      <c r="L175" s="21">
        <f t="shared" si="30"/>
        <v>0.21610475126809067</v>
      </c>
    </row>
    <row r="176" spans="1:12" ht="15">
      <c r="A176" s="12">
        <v>39</v>
      </c>
      <c r="B176" s="11">
        <v>169</v>
      </c>
      <c r="C176" s="11">
        <v>1000</v>
      </c>
      <c r="D176" s="14">
        <f t="shared" si="25"/>
        <v>1</v>
      </c>
      <c r="E176" s="11">
        <v>0.135</v>
      </c>
      <c r="F176" s="14">
        <v>1</v>
      </c>
      <c r="G176" s="19">
        <f t="shared" si="27"/>
        <v>0.134</v>
      </c>
      <c r="H176" s="20">
        <v>0.013</v>
      </c>
      <c r="I176" s="20">
        <f t="shared" si="28"/>
        <v>11.941458420587278</v>
      </c>
      <c r="J176" s="20">
        <f t="shared" si="26"/>
        <v>0.011941458420587279</v>
      </c>
      <c r="K176" s="20">
        <f t="shared" si="29"/>
        <v>0.29853646051468197</v>
      </c>
      <c r="L176" s="21">
        <f t="shared" si="30"/>
        <v>0.29853646051468197</v>
      </c>
    </row>
    <row r="177" spans="1:12" ht="15">
      <c r="A177" s="12">
        <v>26</v>
      </c>
      <c r="B177" s="11">
        <v>170</v>
      </c>
      <c r="C177" s="11">
        <v>1000</v>
      </c>
      <c r="D177" s="14">
        <f t="shared" si="25"/>
        <v>1</v>
      </c>
      <c r="E177" s="11">
        <v>0.129</v>
      </c>
      <c r="F177" s="14">
        <v>1</v>
      </c>
      <c r="G177" s="19">
        <f t="shared" si="27"/>
        <v>0.128</v>
      </c>
      <c r="H177" s="20">
        <v>0.013</v>
      </c>
      <c r="I177" s="20">
        <f t="shared" si="28"/>
        <v>11.40676625250128</v>
      </c>
      <c r="J177" s="20">
        <f t="shared" si="26"/>
        <v>0.011406766252501279</v>
      </c>
      <c r="K177" s="20">
        <f t="shared" si="29"/>
        <v>0.285169156312532</v>
      </c>
      <c r="L177" s="21">
        <f t="shared" si="30"/>
        <v>0.285169156312532</v>
      </c>
    </row>
    <row r="178" spans="1:12" ht="15">
      <c r="A178" s="12">
        <v>16</v>
      </c>
      <c r="B178" s="11">
        <v>171</v>
      </c>
      <c r="C178" s="11">
        <v>1000</v>
      </c>
      <c r="D178" s="14">
        <f t="shared" si="25"/>
        <v>1</v>
      </c>
      <c r="E178" s="11">
        <v>0.142</v>
      </c>
      <c r="F178" s="14">
        <v>1</v>
      </c>
      <c r="G178" s="19">
        <f t="shared" si="27"/>
        <v>0.141</v>
      </c>
      <c r="H178" s="20">
        <v>0.013</v>
      </c>
      <c r="I178" s="20">
        <f t="shared" si="28"/>
        <v>12.565265950020938</v>
      </c>
      <c r="J178" s="20">
        <f t="shared" si="26"/>
        <v>0.01256526595002094</v>
      </c>
      <c r="K178" s="20">
        <f t="shared" si="29"/>
        <v>0.3141316487505235</v>
      </c>
      <c r="L178" s="21">
        <f t="shared" si="30"/>
        <v>0.3141316487505235</v>
      </c>
    </row>
    <row r="179" spans="1:12" ht="15">
      <c r="A179" s="12">
        <v>12</v>
      </c>
      <c r="B179" s="11">
        <v>172</v>
      </c>
      <c r="C179" s="11">
        <v>1000</v>
      </c>
      <c r="D179" s="14">
        <f t="shared" si="25"/>
        <v>1</v>
      </c>
      <c r="E179" s="11">
        <v>0.135</v>
      </c>
      <c r="F179" s="14">
        <v>1</v>
      </c>
      <c r="G179" s="19">
        <f t="shared" si="27"/>
        <v>0.134</v>
      </c>
      <c r="H179" s="20">
        <v>0.013</v>
      </c>
      <c r="I179" s="20">
        <f t="shared" si="28"/>
        <v>11.941458420587278</v>
      </c>
      <c r="J179" s="20">
        <f t="shared" si="26"/>
        <v>0.011941458420587279</v>
      </c>
      <c r="K179" s="20">
        <f t="shared" si="29"/>
        <v>0.29853646051468197</v>
      </c>
      <c r="L179" s="21">
        <f t="shared" si="30"/>
        <v>0.29853646051468197</v>
      </c>
    </row>
    <row r="180" spans="1:12" ht="15">
      <c r="A180" s="12">
        <v>6</v>
      </c>
      <c r="B180" s="11">
        <v>173</v>
      </c>
      <c r="C180" s="11">
        <v>1000</v>
      </c>
      <c r="D180" s="14">
        <f t="shared" si="25"/>
        <v>1</v>
      </c>
      <c r="E180" s="11">
        <v>0.155</v>
      </c>
      <c r="F180" s="14">
        <v>1</v>
      </c>
      <c r="G180" s="19">
        <f t="shared" si="27"/>
        <v>0.154</v>
      </c>
      <c r="H180" s="20">
        <v>0.013</v>
      </c>
      <c r="I180" s="20">
        <f t="shared" si="28"/>
        <v>13.723765647540601</v>
      </c>
      <c r="J180" s="20">
        <f t="shared" si="26"/>
        <v>0.013723765647540602</v>
      </c>
      <c r="K180" s="20">
        <f t="shared" si="29"/>
        <v>0.343094141188515</v>
      </c>
      <c r="L180" s="21">
        <f t="shared" si="30"/>
        <v>0.343094141188515</v>
      </c>
    </row>
    <row r="181" spans="1:12" ht="15">
      <c r="A181" s="11" t="s">
        <v>730</v>
      </c>
      <c r="B181" s="11">
        <v>174</v>
      </c>
      <c r="C181" s="11">
        <v>1000</v>
      </c>
      <c r="D181" s="14">
        <f t="shared" si="25"/>
        <v>1</v>
      </c>
      <c r="E181" s="11">
        <v>0.149</v>
      </c>
      <c r="F181" s="14">
        <v>1</v>
      </c>
      <c r="G181" s="19">
        <f t="shared" si="27"/>
        <v>0.148</v>
      </c>
      <c r="H181" s="20">
        <v>0.013</v>
      </c>
      <c r="I181" s="20">
        <f t="shared" si="28"/>
        <v>13.189073479454603</v>
      </c>
      <c r="J181" s="20">
        <f t="shared" si="26"/>
        <v>0.013189073479454604</v>
      </c>
      <c r="K181" s="20">
        <f t="shared" si="29"/>
        <v>0.3297268369863651</v>
      </c>
      <c r="L181" s="21">
        <f t="shared" si="30"/>
        <v>0.3297268369863651</v>
      </c>
    </row>
    <row r="182" spans="1:12" ht="15">
      <c r="A182" s="11" t="s">
        <v>745</v>
      </c>
      <c r="B182" s="11">
        <v>175</v>
      </c>
      <c r="C182" s="11">
        <v>1000</v>
      </c>
      <c r="D182" s="14">
        <f t="shared" si="25"/>
        <v>1</v>
      </c>
      <c r="E182" s="11">
        <v>0.05</v>
      </c>
      <c r="F182" s="14">
        <v>1</v>
      </c>
      <c r="G182" s="19">
        <f t="shared" si="27"/>
        <v>0.049</v>
      </c>
      <c r="H182" s="20">
        <v>0.013</v>
      </c>
      <c r="I182" s="20">
        <f t="shared" si="28"/>
        <v>4.366652706035646</v>
      </c>
      <c r="J182" s="20">
        <f t="shared" si="26"/>
        <v>0.004366652706035646</v>
      </c>
      <c r="K182" s="20">
        <f t="shared" si="29"/>
        <v>0.10916631765089115</v>
      </c>
      <c r="L182" s="21">
        <f t="shared" si="30"/>
        <v>0.10916631765089115</v>
      </c>
    </row>
    <row r="183" spans="1:12" ht="15">
      <c r="A183" s="12" t="s">
        <v>719</v>
      </c>
      <c r="B183" s="11">
        <v>176</v>
      </c>
      <c r="C183" s="11">
        <v>1000</v>
      </c>
      <c r="D183" s="14">
        <f t="shared" si="25"/>
        <v>1</v>
      </c>
      <c r="E183" s="11">
        <v>0.061</v>
      </c>
      <c r="F183" s="14">
        <v>1</v>
      </c>
      <c r="G183" s="19">
        <f t="shared" si="27"/>
        <v>0.06</v>
      </c>
      <c r="H183" s="20">
        <v>0.013</v>
      </c>
      <c r="I183" s="20">
        <f t="shared" si="28"/>
        <v>5.346921680859975</v>
      </c>
      <c r="J183" s="20">
        <f t="shared" si="26"/>
        <v>0.0053469216808599744</v>
      </c>
      <c r="K183" s="20">
        <f t="shared" si="29"/>
        <v>0.13367304202149935</v>
      </c>
      <c r="L183" s="21">
        <f t="shared" si="30"/>
        <v>0.13367304202149935</v>
      </c>
    </row>
    <row r="184" spans="1:12" ht="15">
      <c r="A184" s="12" t="s">
        <v>733</v>
      </c>
      <c r="B184" s="11">
        <v>177</v>
      </c>
      <c r="C184" s="11">
        <v>1000</v>
      </c>
      <c r="D184" s="14">
        <f t="shared" si="25"/>
        <v>1</v>
      </c>
      <c r="E184" s="11">
        <v>0.063</v>
      </c>
      <c r="F184" s="14">
        <v>1</v>
      </c>
      <c r="G184" s="19">
        <f t="shared" si="27"/>
        <v>0.062</v>
      </c>
      <c r="H184" s="20">
        <v>0.013</v>
      </c>
      <c r="I184" s="20">
        <f t="shared" si="28"/>
        <v>5.525152403555307</v>
      </c>
      <c r="J184" s="20">
        <f t="shared" si="26"/>
        <v>0.0055251524035553065</v>
      </c>
      <c r="K184" s="20">
        <f t="shared" si="29"/>
        <v>0.13812881008888267</v>
      </c>
      <c r="L184" s="21">
        <f t="shared" si="30"/>
        <v>0.13812881008888267</v>
      </c>
    </row>
    <row r="185" spans="1:12" ht="15">
      <c r="A185" s="12" t="s">
        <v>725</v>
      </c>
      <c r="B185" s="11">
        <v>178</v>
      </c>
      <c r="C185" s="11">
        <v>1000</v>
      </c>
      <c r="D185" s="14">
        <f t="shared" si="25"/>
        <v>1</v>
      </c>
      <c r="E185" s="11">
        <v>0.057</v>
      </c>
      <c r="F185" s="14">
        <v>1</v>
      </c>
      <c r="G185" s="19">
        <f t="shared" si="27"/>
        <v>0.056</v>
      </c>
      <c r="H185" s="20">
        <v>0.013</v>
      </c>
      <c r="I185" s="20">
        <f t="shared" si="28"/>
        <v>4.9904602354693095</v>
      </c>
      <c r="J185" s="20">
        <f t="shared" si="26"/>
        <v>0.004990460235469309</v>
      </c>
      <c r="K185" s="20">
        <f t="shared" si="29"/>
        <v>0.12476150588673274</v>
      </c>
      <c r="L185" s="21">
        <f t="shared" si="30"/>
        <v>0.12476150588673274</v>
      </c>
    </row>
    <row r="186" spans="1:12" ht="15">
      <c r="A186" s="12" t="s">
        <v>726</v>
      </c>
      <c r="B186" s="11">
        <v>179</v>
      </c>
      <c r="C186" s="11">
        <v>1000</v>
      </c>
      <c r="D186" s="14">
        <f t="shared" si="25"/>
        <v>1</v>
      </c>
      <c r="E186" s="11">
        <v>0.063</v>
      </c>
      <c r="F186" s="14">
        <v>1</v>
      </c>
      <c r="G186" s="19">
        <f t="shared" si="27"/>
        <v>0.062</v>
      </c>
      <c r="H186" s="20">
        <v>0.013</v>
      </c>
      <c r="I186" s="20">
        <f t="shared" si="28"/>
        <v>5.525152403555307</v>
      </c>
      <c r="J186" s="20">
        <f t="shared" si="26"/>
        <v>0.0055251524035553065</v>
      </c>
      <c r="K186" s="20">
        <f t="shared" si="29"/>
        <v>0.13812881008888267</v>
      </c>
      <c r="L186" s="21">
        <f t="shared" si="30"/>
        <v>0.13812881008888267</v>
      </c>
    </row>
    <row r="187" spans="1:12" ht="15">
      <c r="A187" s="12" t="s">
        <v>720</v>
      </c>
      <c r="B187" s="11">
        <v>180</v>
      </c>
      <c r="C187" s="11">
        <v>1000</v>
      </c>
      <c r="D187" s="14">
        <f t="shared" si="25"/>
        <v>1</v>
      </c>
      <c r="E187" s="11">
        <v>0.06</v>
      </c>
      <c r="F187" s="14">
        <v>1</v>
      </c>
      <c r="G187" s="19">
        <f t="shared" si="27"/>
        <v>0.059</v>
      </c>
      <c r="H187" s="20">
        <v>0.013</v>
      </c>
      <c r="I187" s="20">
        <f t="shared" si="28"/>
        <v>5.257806319512308</v>
      </c>
      <c r="J187" s="20">
        <f t="shared" si="26"/>
        <v>0.0052578063195123075</v>
      </c>
      <c r="K187" s="20">
        <f t="shared" si="29"/>
        <v>0.1314451579878077</v>
      </c>
      <c r="L187" s="21">
        <f t="shared" si="30"/>
        <v>0.1314451579878077</v>
      </c>
    </row>
    <row r="188" spans="1:12" ht="15">
      <c r="A188" s="12" t="s">
        <v>727</v>
      </c>
      <c r="B188" s="11">
        <v>181</v>
      </c>
      <c r="C188" s="11">
        <v>1000</v>
      </c>
      <c r="D188" s="14">
        <f t="shared" si="25"/>
        <v>1</v>
      </c>
      <c r="E188" s="11">
        <v>0.058</v>
      </c>
      <c r="F188" s="14">
        <v>1</v>
      </c>
      <c r="G188" s="19">
        <f t="shared" si="27"/>
        <v>0.057</v>
      </c>
      <c r="H188" s="20">
        <v>0.013</v>
      </c>
      <c r="I188" s="20">
        <f t="shared" si="28"/>
        <v>5.0795755968169765</v>
      </c>
      <c r="J188" s="20">
        <f t="shared" si="26"/>
        <v>0.005079575596816976</v>
      </c>
      <c r="K188" s="20">
        <f t="shared" si="29"/>
        <v>0.1269893899204244</v>
      </c>
      <c r="L188" s="21">
        <f t="shared" si="30"/>
        <v>0.1269893899204244</v>
      </c>
    </row>
    <row r="189" spans="1:12" ht="15">
      <c r="A189" s="12" t="s">
        <v>721</v>
      </c>
      <c r="B189" s="11">
        <v>182</v>
      </c>
      <c r="C189" s="11">
        <v>1000</v>
      </c>
      <c r="D189" s="14">
        <f t="shared" si="25"/>
        <v>1</v>
      </c>
      <c r="E189" s="11">
        <v>0.056</v>
      </c>
      <c r="F189" s="14">
        <v>1</v>
      </c>
      <c r="G189" s="19">
        <f t="shared" si="27"/>
        <v>0.055</v>
      </c>
      <c r="H189" s="20">
        <v>0.013</v>
      </c>
      <c r="I189" s="20">
        <f t="shared" si="28"/>
        <v>4.901344874121643</v>
      </c>
      <c r="J189" s="20">
        <f t="shared" si="26"/>
        <v>0.004901344874121643</v>
      </c>
      <c r="K189" s="20">
        <f t="shared" si="29"/>
        <v>0.12253362185304109</v>
      </c>
      <c r="L189" s="21">
        <f t="shared" si="30"/>
        <v>0.12253362185304109</v>
      </c>
    </row>
    <row r="190" spans="1:12" ht="15">
      <c r="A190" s="12" t="s">
        <v>728</v>
      </c>
      <c r="B190" s="11">
        <v>183</v>
      </c>
      <c r="C190" s="11">
        <v>1000</v>
      </c>
      <c r="D190" s="14">
        <f t="shared" si="25"/>
        <v>1</v>
      </c>
      <c r="E190" s="11">
        <v>0.061</v>
      </c>
      <c r="F190" s="14">
        <v>1</v>
      </c>
      <c r="G190" s="19">
        <f t="shared" si="27"/>
        <v>0.06</v>
      </c>
      <c r="H190" s="20">
        <v>0.013</v>
      </c>
      <c r="I190" s="20">
        <f t="shared" si="28"/>
        <v>5.346921680859975</v>
      </c>
      <c r="J190" s="20">
        <f t="shared" si="26"/>
        <v>0.0053469216808599744</v>
      </c>
      <c r="K190" s="20">
        <f t="shared" si="29"/>
        <v>0.13367304202149935</v>
      </c>
      <c r="L190" s="21">
        <f t="shared" si="30"/>
        <v>0.13367304202149935</v>
      </c>
    </row>
    <row r="191" spans="1:12" ht="15">
      <c r="A191" s="12" t="s">
        <v>729</v>
      </c>
      <c r="B191" s="11">
        <v>184</v>
      </c>
      <c r="C191" s="11">
        <v>1000</v>
      </c>
      <c r="D191" s="14">
        <f t="shared" si="25"/>
        <v>1</v>
      </c>
      <c r="E191" s="11">
        <v>0.055</v>
      </c>
      <c r="F191" s="14">
        <v>1</v>
      </c>
      <c r="G191" s="19">
        <f t="shared" si="27"/>
        <v>0.054</v>
      </c>
      <c r="H191" s="20">
        <v>0.013</v>
      </c>
      <c r="I191" s="20">
        <f t="shared" si="28"/>
        <v>4.812229512773977</v>
      </c>
      <c r="J191" s="20">
        <f t="shared" si="26"/>
        <v>0.004812229512773977</v>
      </c>
      <c r="K191" s="20">
        <f t="shared" si="29"/>
        <v>0.12030573781934943</v>
      </c>
      <c r="L191" s="21">
        <f t="shared" si="30"/>
        <v>0.12030573781934943</v>
      </c>
    </row>
    <row r="192" spans="1:12" ht="15">
      <c r="A192" s="12" t="s">
        <v>722</v>
      </c>
      <c r="B192" s="11">
        <v>185</v>
      </c>
      <c r="C192" s="11">
        <v>1000</v>
      </c>
      <c r="D192" s="14">
        <f t="shared" si="25"/>
        <v>1</v>
      </c>
      <c r="E192" s="11">
        <v>0.052</v>
      </c>
      <c r="F192" s="14">
        <v>1</v>
      </c>
      <c r="G192" s="19">
        <f t="shared" si="27"/>
        <v>0.051</v>
      </c>
      <c r="H192" s="20">
        <v>0.013</v>
      </c>
      <c r="I192" s="20">
        <f t="shared" si="28"/>
        <v>4.544883428730978</v>
      </c>
      <c r="J192" s="20">
        <f t="shared" si="26"/>
        <v>0.004544883428730978</v>
      </c>
      <c r="K192" s="20">
        <f t="shared" si="29"/>
        <v>0.11362208571827445</v>
      </c>
      <c r="L192" s="21">
        <f t="shared" si="30"/>
        <v>0.11362208571827445</v>
      </c>
    </row>
    <row r="193" spans="1:12" ht="15">
      <c r="A193" s="12" t="s">
        <v>730</v>
      </c>
      <c r="B193" s="11">
        <v>186</v>
      </c>
      <c r="C193" s="11">
        <v>1000</v>
      </c>
      <c r="D193" s="14">
        <f t="shared" si="25"/>
        <v>1</v>
      </c>
      <c r="E193" s="11">
        <v>0.058</v>
      </c>
      <c r="F193" s="14">
        <v>1</v>
      </c>
      <c r="G193" s="19">
        <f t="shared" si="27"/>
        <v>0.057</v>
      </c>
      <c r="H193" s="20">
        <v>0.013</v>
      </c>
      <c r="I193" s="20">
        <f t="shared" si="28"/>
        <v>5.0795755968169765</v>
      </c>
      <c r="J193" s="20">
        <f t="shared" si="26"/>
        <v>0.005079575596816976</v>
      </c>
      <c r="K193" s="20">
        <f t="shared" si="29"/>
        <v>0.1269893899204244</v>
      </c>
      <c r="L193" s="21">
        <f t="shared" si="30"/>
        <v>0.1269893899204244</v>
      </c>
    </row>
    <row r="194" spans="1:12" ht="15">
      <c r="A194" s="12" t="s">
        <v>746</v>
      </c>
      <c r="B194" s="11">
        <v>187</v>
      </c>
      <c r="C194" s="11">
        <v>1000</v>
      </c>
      <c r="D194" s="14">
        <f t="shared" si="25"/>
        <v>1</v>
      </c>
      <c r="E194" s="11">
        <v>0.028</v>
      </c>
      <c r="F194" s="14">
        <v>1</v>
      </c>
      <c r="G194" s="19">
        <f t="shared" si="27"/>
        <v>0.027</v>
      </c>
      <c r="H194" s="20">
        <v>0.013</v>
      </c>
      <c r="I194" s="20">
        <f t="shared" si="28"/>
        <v>2.4061147563869887</v>
      </c>
      <c r="J194" s="20">
        <f t="shared" si="26"/>
        <v>0.0024061147563869886</v>
      </c>
      <c r="K194" s="20">
        <f t="shared" si="29"/>
        <v>0.060152868909674716</v>
      </c>
      <c r="L194" s="21">
        <f t="shared" si="30"/>
        <v>0.060152868909674716</v>
      </c>
    </row>
    <row r="195" spans="1:12" ht="15">
      <c r="A195" s="11">
        <v>125</v>
      </c>
      <c r="B195" s="11">
        <v>188</v>
      </c>
      <c r="C195" s="11">
        <v>1000</v>
      </c>
      <c r="D195" s="14">
        <f t="shared" si="25"/>
        <v>1</v>
      </c>
      <c r="E195" s="11">
        <v>0.028</v>
      </c>
      <c r="F195" s="14">
        <v>1</v>
      </c>
      <c r="G195" s="19">
        <f t="shared" si="27"/>
        <v>0.027</v>
      </c>
      <c r="H195" s="20">
        <v>0.013</v>
      </c>
      <c r="I195" s="20">
        <f t="shared" si="28"/>
        <v>2.4061147563869887</v>
      </c>
      <c r="J195" s="20">
        <f t="shared" si="26"/>
        <v>0.0024061147563869886</v>
      </c>
      <c r="K195" s="20">
        <f t="shared" si="29"/>
        <v>0.060152868909674716</v>
      </c>
      <c r="L195" s="21">
        <f t="shared" si="30"/>
        <v>0.060152868909674716</v>
      </c>
    </row>
    <row r="196" spans="1:12" ht="15">
      <c r="A196" s="11">
        <v>110</v>
      </c>
      <c r="B196" s="11">
        <v>189</v>
      </c>
      <c r="C196" s="11">
        <v>1000</v>
      </c>
      <c r="D196" s="14">
        <f t="shared" si="25"/>
        <v>1</v>
      </c>
      <c r="E196" s="11">
        <v>0.032</v>
      </c>
      <c r="F196" s="14">
        <v>1</v>
      </c>
      <c r="G196" s="19">
        <f t="shared" si="27"/>
        <v>0.031</v>
      </c>
      <c r="H196" s="20">
        <v>0.013</v>
      </c>
      <c r="I196" s="20">
        <f t="shared" si="28"/>
        <v>2.7625762017776534</v>
      </c>
      <c r="J196" s="20">
        <f t="shared" si="26"/>
        <v>0.0027625762017776533</v>
      </c>
      <c r="K196" s="20">
        <f t="shared" si="29"/>
        <v>0.06906440504444133</v>
      </c>
      <c r="L196" s="21">
        <f t="shared" si="30"/>
        <v>0.06906440504444133</v>
      </c>
    </row>
    <row r="197" spans="1:12" ht="15">
      <c r="A197" s="11">
        <v>94</v>
      </c>
      <c r="B197" s="11">
        <v>190</v>
      </c>
      <c r="C197" s="11">
        <v>1000</v>
      </c>
      <c r="D197" s="14">
        <f t="shared" si="25"/>
        <v>1</v>
      </c>
      <c r="E197" s="11">
        <v>0.027</v>
      </c>
      <c r="F197" s="14">
        <v>1</v>
      </c>
      <c r="G197" s="19">
        <f t="shared" si="27"/>
        <v>0.026</v>
      </c>
      <c r="H197" s="20">
        <v>0.013</v>
      </c>
      <c r="I197" s="20">
        <f t="shared" si="28"/>
        <v>2.316999395039322</v>
      </c>
      <c r="J197" s="20">
        <f t="shared" si="26"/>
        <v>0.002316999395039322</v>
      </c>
      <c r="K197" s="20">
        <f t="shared" si="29"/>
        <v>0.057924984875983056</v>
      </c>
      <c r="L197" s="21">
        <f t="shared" si="30"/>
        <v>0.057924984875983056</v>
      </c>
    </row>
    <row r="198" spans="1:12" ht="15">
      <c r="A198" s="12">
        <v>75</v>
      </c>
      <c r="B198" s="11">
        <v>191</v>
      </c>
      <c r="C198" s="11">
        <v>1000</v>
      </c>
      <c r="D198" s="14">
        <f t="shared" si="25"/>
        <v>1</v>
      </c>
      <c r="E198" s="11">
        <v>0.037</v>
      </c>
      <c r="F198" s="14">
        <v>1</v>
      </c>
      <c r="G198" s="19">
        <f t="shared" si="27"/>
        <v>0.036</v>
      </c>
      <c r="H198" s="20">
        <v>0.013</v>
      </c>
      <c r="I198" s="20">
        <f t="shared" si="28"/>
        <v>3.2081530085159846</v>
      </c>
      <c r="J198" s="20">
        <f t="shared" si="26"/>
        <v>0.003208153008515985</v>
      </c>
      <c r="K198" s="20">
        <f t="shared" si="29"/>
        <v>0.08020382521289962</v>
      </c>
      <c r="L198" s="21">
        <f t="shared" si="30"/>
        <v>0.08020382521289962</v>
      </c>
    </row>
    <row r="199" spans="1:12" ht="15">
      <c r="A199" s="12">
        <v>63</v>
      </c>
      <c r="B199" s="11">
        <v>192</v>
      </c>
      <c r="C199" s="11">
        <v>1000</v>
      </c>
      <c r="D199" s="14">
        <f t="shared" si="25"/>
        <v>1</v>
      </c>
      <c r="E199" s="11">
        <v>0.043</v>
      </c>
      <c r="F199" s="14">
        <v>1</v>
      </c>
      <c r="G199" s="19">
        <f t="shared" si="27"/>
        <v>0.041999999999999996</v>
      </c>
      <c r="H199" s="20">
        <v>0.013</v>
      </c>
      <c r="I199" s="20">
        <f t="shared" si="28"/>
        <v>3.742845176601982</v>
      </c>
      <c r="J199" s="20">
        <f t="shared" si="26"/>
        <v>0.003742845176601982</v>
      </c>
      <c r="K199" s="20">
        <f t="shared" si="29"/>
        <v>0.09357112941504955</v>
      </c>
      <c r="L199" s="21">
        <f t="shared" si="30"/>
        <v>0.09357112941504955</v>
      </c>
    </row>
    <row r="200" spans="1:12" ht="15">
      <c r="A200" s="12">
        <v>50</v>
      </c>
      <c r="B200" s="11">
        <v>193</v>
      </c>
      <c r="C200" s="11">
        <v>1000</v>
      </c>
      <c r="D200" s="14">
        <f aca="true" t="shared" si="31" ref="D200:D231">C200/1000</f>
        <v>1</v>
      </c>
      <c r="E200" s="11">
        <v>0.043</v>
      </c>
      <c r="F200" s="14">
        <v>1</v>
      </c>
      <c r="G200" s="19">
        <f t="shared" si="27"/>
        <v>0.041999999999999996</v>
      </c>
      <c r="H200" s="20">
        <v>0.013</v>
      </c>
      <c r="I200" s="20">
        <f t="shared" si="28"/>
        <v>3.742845176601982</v>
      </c>
      <c r="J200" s="20">
        <f aca="true" t="shared" si="32" ref="J200:J263">I200*0.001</f>
        <v>0.003742845176601982</v>
      </c>
      <c r="K200" s="20">
        <f t="shared" si="29"/>
        <v>0.09357112941504955</v>
      </c>
      <c r="L200" s="21">
        <f t="shared" si="30"/>
        <v>0.09357112941504955</v>
      </c>
    </row>
    <row r="201" spans="1:12" ht="15">
      <c r="A201" s="12">
        <v>41</v>
      </c>
      <c r="B201" s="11">
        <v>194</v>
      </c>
      <c r="C201" s="11">
        <v>1000</v>
      </c>
      <c r="D201" s="14">
        <f t="shared" si="31"/>
        <v>1</v>
      </c>
      <c r="E201" s="11">
        <v>0.036</v>
      </c>
      <c r="F201" s="14">
        <v>1</v>
      </c>
      <c r="G201" s="19">
        <f t="shared" si="27"/>
        <v>0.034999999999999996</v>
      </c>
      <c r="H201" s="20">
        <v>0.013</v>
      </c>
      <c r="I201" s="20">
        <f t="shared" si="28"/>
        <v>3.119037647168318</v>
      </c>
      <c r="J201" s="20">
        <f t="shared" si="32"/>
        <v>0.0031190376471683184</v>
      </c>
      <c r="K201" s="20">
        <f t="shared" si="29"/>
        <v>0.07797594117920796</v>
      </c>
      <c r="L201" s="21">
        <f t="shared" si="30"/>
        <v>0.07797594117920796</v>
      </c>
    </row>
    <row r="202" spans="1:12" ht="15">
      <c r="A202" s="12">
        <v>26</v>
      </c>
      <c r="B202" s="11">
        <v>195</v>
      </c>
      <c r="C202" s="11">
        <v>1000</v>
      </c>
      <c r="D202" s="14">
        <f t="shared" si="31"/>
        <v>1</v>
      </c>
      <c r="E202" s="11">
        <v>0.046</v>
      </c>
      <c r="F202" s="14">
        <v>1</v>
      </c>
      <c r="G202" s="19">
        <f t="shared" si="27"/>
        <v>0.045</v>
      </c>
      <c r="H202" s="20">
        <v>0.013</v>
      </c>
      <c r="I202" s="20">
        <f t="shared" si="28"/>
        <v>4.010191260644981</v>
      </c>
      <c r="J202" s="20">
        <f t="shared" si="32"/>
        <v>0.004010191260644981</v>
      </c>
      <c r="K202" s="20">
        <f t="shared" si="29"/>
        <v>0.10025478151612452</v>
      </c>
      <c r="L202" s="21">
        <f t="shared" si="30"/>
        <v>0.10025478151612452</v>
      </c>
    </row>
    <row r="203" spans="1:12" ht="15">
      <c r="A203" s="12">
        <v>19</v>
      </c>
      <c r="B203" s="11">
        <v>196</v>
      </c>
      <c r="C203" s="11">
        <v>1000</v>
      </c>
      <c r="D203" s="14">
        <f t="shared" si="31"/>
        <v>1</v>
      </c>
      <c r="E203" s="11">
        <v>0.041</v>
      </c>
      <c r="F203" s="14">
        <v>1</v>
      </c>
      <c r="G203" s="19">
        <f t="shared" si="27"/>
        <v>0.04</v>
      </c>
      <c r="H203" s="20">
        <v>0.013</v>
      </c>
      <c r="I203" s="20">
        <f t="shared" si="28"/>
        <v>3.5646144539066498</v>
      </c>
      <c r="J203" s="20">
        <f t="shared" si="32"/>
        <v>0.00356461445390665</v>
      </c>
      <c r="K203" s="20">
        <f t="shared" si="29"/>
        <v>0.08911536134766625</v>
      </c>
      <c r="L203" s="21">
        <f t="shared" si="30"/>
        <v>0.08911536134766625</v>
      </c>
    </row>
    <row r="204" spans="1:12" ht="15">
      <c r="A204" s="12">
        <v>9</v>
      </c>
      <c r="B204" s="11">
        <v>197</v>
      </c>
      <c r="C204" s="11">
        <v>1000</v>
      </c>
      <c r="D204" s="14">
        <f t="shared" si="31"/>
        <v>1</v>
      </c>
      <c r="E204" s="11">
        <v>0.048</v>
      </c>
      <c r="F204" s="14">
        <v>1</v>
      </c>
      <c r="G204" s="19">
        <f t="shared" si="27"/>
        <v>0.047</v>
      </c>
      <c r="H204" s="20">
        <v>0.013</v>
      </c>
      <c r="I204" s="20">
        <f t="shared" si="28"/>
        <v>4.188421983340313</v>
      </c>
      <c r="J204" s="20">
        <f t="shared" si="32"/>
        <v>0.004188421983340313</v>
      </c>
      <c r="K204" s="20">
        <f t="shared" si="29"/>
        <v>0.10471054958350783</v>
      </c>
      <c r="L204" s="21">
        <f t="shared" si="30"/>
        <v>0.10471054958350783</v>
      </c>
    </row>
    <row r="205" spans="1:12" ht="15">
      <c r="A205" s="11" t="s">
        <v>730</v>
      </c>
      <c r="B205" s="11">
        <v>198</v>
      </c>
      <c r="C205" s="11">
        <v>1000</v>
      </c>
      <c r="D205" s="14">
        <f t="shared" si="31"/>
        <v>1</v>
      </c>
      <c r="E205" s="11">
        <v>0.055</v>
      </c>
      <c r="F205" s="14">
        <v>1</v>
      </c>
      <c r="G205" s="19">
        <f t="shared" si="27"/>
        <v>0.054</v>
      </c>
      <c r="H205" s="20">
        <v>0.013</v>
      </c>
      <c r="I205" s="20">
        <f t="shared" si="28"/>
        <v>4.812229512773977</v>
      </c>
      <c r="J205" s="20">
        <f t="shared" si="32"/>
        <v>0.004812229512773977</v>
      </c>
      <c r="K205" s="20">
        <f t="shared" si="29"/>
        <v>0.12030573781934943</v>
      </c>
      <c r="L205" s="21">
        <f t="shared" si="30"/>
        <v>0.12030573781934943</v>
      </c>
    </row>
    <row r="206" spans="1:12" ht="15">
      <c r="A206" s="11" t="s">
        <v>747</v>
      </c>
      <c r="B206" s="11">
        <v>199</v>
      </c>
      <c r="C206" s="11">
        <v>1000</v>
      </c>
      <c r="D206" s="14">
        <f t="shared" si="31"/>
        <v>1</v>
      </c>
      <c r="E206" s="11">
        <v>0.055</v>
      </c>
      <c r="F206" s="14">
        <v>1</v>
      </c>
      <c r="G206" s="19">
        <f t="shared" si="27"/>
        <v>0.054</v>
      </c>
      <c r="H206" s="20">
        <v>0.013</v>
      </c>
      <c r="I206" s="20">
        <f t="shared" si="28"/>
        <v>4.812229512773977</v>
      </c>
      <c r="J206" s="20">
        <f t="shared" si="32"/>
        <v>0.004812229512773977</v>
      </c>
      <c r="K206" s="20">
        <f t="shared" si="29"/>
        <v>0.12030573781934943</v>
      </c>
      <c r="L206" s="21">
        <f t="shared" si="30"/>
        <v>0.12030573781934943</v>
      </c>
    </row>
    <row r="207" spans="1:12" ht="15">
      <c r="A207" s="12" t="s">
        <v>719</v>
      </c>
      <c r="B207" s="11">
        <v>200</v>
      </c>
      <c r="C207" s="11">
        <v>1000</v>
      </c>
      <c r="D207" s="14">
        <f t="shared" si="31"/>
        <v>1</v>
      </c>
      <c r="E207" s="11">
        <v>0.055</v>
      </c>
      <c r="F207" s="14">
        <v>1</v>
      </c>
      <c r="G207" s="19">
        <f t="shared" si="27"/>
        <v>0.054</v>
      </c>
      <c r="H207" s="20">
        <v>0.013</v>
      </c>
      <c r="I207" s="20">
        <f t="shared" si="28"/>
        <v>4.812229512773977</v>
      </c>
      <c r="J207" s="20">
        <f t="shared" si="32"/>
        <v>0.004812229512773977</v>
      </c>
      <c r="K207" s="20">
        <f t="shared" si="29"/>
        <v>0.12030573781934943</v>
      </c>
      <c r="L207" s="21">
        <f t="shared" si="30"/>
        <v>0.12030573781934943</v>
      </c>
    </row>
    <row r="208" spans="1:12" ht="15">
      <c r="A208" s="12" t="s">
        <v>733</v>
      </c>
      <c r="B208" s="11">
        <v>201</v>
      </c>
      <c r="C208" s="11">
        <v>1000</v>
      </c>
      <c r="D208" s="14">
        <f t="shared" si="31"/>
        <v>1</v>
      </c>
      <c r="E208" s="11">
        <v>0.07</v>
      </c>
      <c r="F208" s="14">
        <v>1</v>
      </c>
      <c r="G208" s="19">
        <f t="shared" si="27"/>
        <v>0.069</v>
      </c>
      <c r="H208" s="20">
        <v>0.013</v>
      </c>
      <c r="I208" s="20">
        <f t="shared" si="28"/>
        <v>6.148959932988971</v>
      </c>
      <c r="J208" s="20">
        <f t="shared" si="32"/>
        <v>0.0061489599329889715</v>
      </c>
      <c r="K208" s="20">
        <f t="shared" si="29"/>
        <v>0.1537239983247243</v>
      </c>
      <c r="L208" s="21">
        <f t="shared" si="30"/>
        <v>0.1537239983247243</v>
      </c>
    </row>
    <row r="209" spans="1:12" ht="15">
      <c r="A209" s="12" t="s">
        <v>725</v>
      </c>
      <c r="B209" s="11">
        <v>202</v>
      </c>
      <c r="C209" s="11">
        <v>1000</v>
      </c>
      <c r="D209" s="14">
        <f t="shared" si="31"/>
        <v>1</v>
      </c>
      <c r="E209" s="11">
        <v>0.072</v>
      </c>
      <c r="F209" s="14">
        <v>1</v>
      </c>
      <c r="G209" s="19">
        <f t="shared" si="27"/>
        <v>0.071</v>
      </c>
      <c r="H209" s="20">
        <v>0.013</v>
      </c>
      <c r="I209" s="20">
        <f t="shared" si="28"/>
        <v>6.327190655684302</v>
      </c>
      <c r="J209" s="20">
        <f t="shared" si="32"/>
        <v>0.006327190655684303</v>
      </c>
      <c r="K209" s="20">
        <f t="shared" si="29"/>
        <v>0.15817976639210757</v>
      </c>
      <c r="L209" s="21">
        <f t="shared" si="30"/>
        <v>0.15817976639210757</v>
      </c>
    </row>
    <row r="210" spans="1:12" ht="15">
      <c r="A210" s="12" t="s">
        <v>726</v>
      </c>
      <c r="B210" s="11">
        <v>203</v>
      </c>
      <c r="C210" s="11">
        <v>1000</v>
      </c>
      <c r="D210" s="14">
        <f t="shared" si="31"/>
        <v>1</v>
      </c>
      <c r="E210" s="11">
        <v>0.061</v>
      </c>
      <c r="F210" s="14">
        <v>1</v>
      </c>
      <c r="G210" s="19">
        <f t="shared" si="27"/>
        <v>0.06</v>
      </c>
      <c r="H210" s="20">
        <v>0.013</v>
      </c>
      <c r="I210" s="20">
        <f t="shared" si="28"/>
        <v>5.346921680859975</v>
      </c>
      <c r="J210" s="20">
        <f t="shared" si="32"/>
        <v>0.0053469216808599744</v>
      </c>
      <c r="K210" s="20">
        <f t="shared" si="29"/>
        <v>0.13367304202149935</v>
      </c>
      <c r="L210" s="21">
        <f t="shared" si="30"/>
        <v>0.13367304202149935</v>
      </c>
    </row>
    <row r="211" spans="1:12" ht="15">
      <c r="A211" s="12" t="s">
        <v>720</v>
      </c>
      <c r="B211" s="11">
        <v>204</v>
      </c>
      <c r="C211" s="11">
        <v>1000</v>
      </c>
      <c r="D211" s="14">
        <f t="shared" si="31"/>
        <v>1</v>
      </c>
      <c r="E211" s="11">
        <v>0.073</v>
      </c>
      <c r="F211" s="14">
        <v>1</v>
      </c>
      <c r="G211" s="19">
        <f t="shared" si="27"/>
        <v>0.072</v>
      </c>
      <c r="H211" s="20">
        <v>0.013</v>
      </c>
      <c r="I211" s="20">
        <f t="shared" si="28"/>
        <v>6.416306017031969</v>
      </c>
      <c r="J211" s="20">
        <f t="shared" si="32"/>
        <v>0.00641630601703197</v>
      </c>
      <c r="K211" s="20">
        <f t="shared" si="29"/>
        <v>0.16040765042579924</v>
      </c>
      <c r="L211" s="21">
        <f t="shared" si="30"/>
        <v>0.16040765042579924</v>
      </c>
    </row>
    <row r="212" spans="1:12" ht="15">
      <c r="A212" s="12" t="s">
        <v>727</v>
      </c>
      <c r="B212" s="11">
        <v>205</v>
      </c>
      <c r="C212" s="11">
        <v>1000</v>
      </c>
      <c r="D212" s="14">
        <f t="shared" si="31"/>
        <v>1</v>
      </c>
      <c r="E212" s="11">
        <v>0.069</v>
      </c>
      <c r="F212" s="14">
        <v>1</v>
      </c>
      <c r="G212" s="19">
        <f t="shared" si="27"/>
        <v>0.068</v>
      </c>
      <c r="H212" s="20">
        <v>0.013</v>
      </c>
      <c r="I212" s="20">
        <f t="shared" si="28"/>
        <v>6.059844571641305</v>
      </c>
      <c r="J212" s="20">
        <f t="shared" si="32"/>
        <v>0.0060598445716413055</v>
      </c>
      <c r="K212" s="20">
        <f t="shared" si="29"/>
        <v>0.15149611429103263</v>
      </c>
      <c r="L212" s="21">
        <f t="shared" si="30"/>
        <v>0.15149611429103263</v>
      </c>
    </row>
    <row r="213" spans="1:12" ht="15">
      <c r="A213" s="12" t="s">
        <v>721</v>
      </c>
      <c r="B213" s="11">
        <v>206</v>
      </c>
      <c r="C213" s="11">
        <v>1000</v>
      </c>
      <c r="D213" s="14">
        <f t="shared" si="31"/>
        <v>1</v>
      </c>
      <c r="E213" s="11">
        <v>0.073</v>
      </c>
      <c r="F213" s="14">
        <v>1</v>
      </c>
      <c r="G213" s="19">
        <f t="shared" si="27"/>
        <v>0.072</v>
      </c>
      <c r="H213" s="20">
        <v>0.013</v>
      </c>
      <c r="I213" s="20">
        <f t="shared" si="28"/>
        <v>6.416306017031969</v>
      </c>
      <c r="J213" s="20">
        <f t="shared" si="32"/>
        <v>0.00641630601703197</v>
      </c>
      <c r="K213" s="20">
        <f t="shared" si="29"/>
        <v>0.16040765042579924</v>
      </c>
      <c r="L213" s="21">
        <f t="shared" si="30"/>
        <v>0.16040765042579924</v>
      </c>
    </row>
    <row r="214" spans="1:12" ht="15">
      <c r="A214" s="12" t="s">
        <v>728</v>
      </c>
      <c r="B214" s="11">
        <v>207</v>
      </c>
      <c r="C214" s="11">
        <v>1000</v>
      </c>
      <c r="D214" s="14">
        <f t="shared" si="31"/>
        <v>1</v>
      </c>
      <c r="E214" s="11">
        <v>0.072</v>
      </c>
      <c r="F214" s="14">
        <v>1</v>
      </c>
      <c r="G214" s="19">
        <f t="shared" si="27"/>
        <v>0.071</v>
      </c>
      <c r="H214" s="20">
        <v>0.013</v>
      </c>
      <c r="I214" s="20">
        <f t="shared" si="28"/>
        <v>6.327190655684302</v>
      </c>
      <c r="J214" s="20">
        <f t="shared" si="32"/>
        <v>0.006327190655684303</v>
      </c>
      <c r="K214" s="20">
        <f t="shared" si="29"/>
        <v>0.15817976639210757</v>
      </c>
      <c r="L214" s="21">
        <f t="shared" si="30"/>
        <v>0.15817976639210757</v>
      </c>
    </row>
    <row r="215" spans="1:12" ht="15">
      <c r="A215" s="12" t="s">
        <v>729</v>
      </c>
      <c r="B215" s="11">
        <v>208</v>
      </c>
      <c r="C215" s="11">
        <v>1000</v>
      </c>
      <c r="D215" s="14">
        <f t="shared" si="31"/>
        <v>1</v>
      </c>
      <c r="E215" s="11">
        <v>0.072</v>
      </c>
      <c r="F215" s="14">
        <v>1</v>
      </c>
      <c r="G215" s="19">
        <f t="shared" si="27"/>
        <v>0.071</v>
      </c>
      <c r="H215" s="20">
        <v>0.013</v>
      </c>
      <c r="I215" s="20">
        <f t="shared" si="28"/>
        <v>6.327190655684302</v>
      </c>
      <c r="J215" s="20">
        <f t="shared" si="32"/>
        <v>0.006327190655684303</v>
      </c>
      <c r="K215" s="20">
        <f t="shared" si="29"/>
        <v>0.15817976639210757</v>
      </c>
      <c r="L215" s="21">
        <f t="shared" si="30"/>
        <v>0.15817976639210757</v>
      </c>
    </row>
    <row r="216" spans="1:12" ht="15">
      <c r="A216" s="12" t="s">
        <v>722</v>
      </c>
      <c r="B216" s="11">
        <v>209</v>
      </c>
      <c r="C216" s="11">
        <v>1000</v>
      </c>
      <c r="D216" s="14">
        <f t="shared" si="31"/>
        <v>1</v>
      </c>
      <c r="E216" s="11">
        <v>0.072</v>
      </c>
      <c r="F216" s="14">
        <v>1</v>
      </c>
      <c r="G216" s="19">
        <f t="shared" si="27"/>
        <v>0.071</v>
      </c>
      <c r="H216" s="20">
        <v>0.013</v>
      </c>
      <c r="I216" s="20">
        <f t="shared" si="28"/>
        <v>6.327190655684302</v>
      </c>
      <c r="J216" s="20">
        <f t="shared" si="32"/>
        <v>0.006327190655684303</v>
      </c>
      <c r="K216" s="20">
        <f t="shared" si="29"/>
        <v>0.15817976639210757</v>
      </c>
      <c r="L216" s="21">
        <f t="shared" si="30"/>
        <v>0.15817976639210757</v>
      </c>
    </row>
    <row r="217" spans="1:12" ht="15">
      <c r="A217" s="12" t="s">
        <v>730</v>
      </c>
      <c r="B217" s="11">
        <v>210</v>
      </c>
      <c r="C217" s="11">
        <v>1000</v>
      </c>
      <c r="D217" s="14">
        <f t="shared" si="31"/>
        <v>1</v>
      </c>
      <c r="E217" s="11">
        <v>0.074</v>
      </c>
      <c r="F217" s="14">
        <v>1</v>
      </c>
      <c r="G217" s="19">
        <f t="shared" si="27"/>
        <v>0.073</v>
      </c>
      <c r="H217" s="20">
        <v>0.013</v>
      </c>
      <c r="I217" s="20">
        <f t="shared" si="28"/>
        <v>6.505421378379635</v>
      </c>
      <c r="J217" s="20">
        <f t="shared" si="32"/>
        <v>0.006505421378379636</v>
      </c>
      <c r="K217" s="20">
        <f t="shared" si="29"/>
        <v>0.16263553445949092</v>
      </c>
      <c r="L217" s="21">
        <f t="shared" si="30"/>
        <v>0.16263553445949092</v>
      </c>
    </row>
    <row r="218" spans="1:12" ht="15">
      <c r="A218" s="12" t="s">
        <v>748</v>
      </c>
      <c r="B218" s="11">
        <v>211</v>
      </c>
      <c r="C218" s="11">
        <v>1000</v>
      </c>
      <c r="D218" s="14">
        <f t="shared" si="31"/>
        <v>1</v>
      </c>
      <c r="E218" s="11">
        <v>0.125</v>
      </c>
      <c r="F218" s="14">
        <v>1</v>
      </c>
      <c r="G218" s="19">
        <f t="shared" si="27"/>
        <v>0.124</v>
      </c>
      <c r="H218" s="20">
        <v>0.013</v>
      </c>
      <c r="I218" s="20">
        <f t="shared" si="28"/>
        <v>11.050304807110614</v>
      </c>
      <c r="J218" s="20">
        <f t="shared" si="32"/>
        <v>0.011050304807110613</v>
      </c>
      <c r="K218" s="20">
        <f t="shared" si="29"/>
        <v>0.27625762017776534</v>
      </c>
      <c r="L218" s="21">
        <f t="shared" si="30"/>
        <v>0.27625762017776534</v>
      </c>
    </row>
    <row r="219" spans="1:12" ht="15">
      <c r="A219" s="12" t="s">
        <v>719</v>
      </c>
      <c r="B219" s="11">
        <v>212</v>
      </c>
      <c r="C219" s="11">
        <v>1000</v>
      </c>
      <c r="D219" s="14">
        <f t="shared" si="31"/>
        <v>1</v>
      </c>
      <c r="E219" s="11">
        <v>0.167</v>
      </c>
      <c r="F219" s="14">
        <v>1</v>
      </c>
      <c r="G219" s="19">
        <f t="shared" si="27"/>
        <v>0.166</v>
      </c>
      <c r="H219" s="20">
        <v>0.013</v>
      </c>
      <c r="I219" s="20">
        <f t="shared" si="28"/>
        <v>14.793149983712597</v>
      </c>
      <c r="J219" s="20">
        <f t="shared" si="32"/>
        <v>0.014793149983712598</v>
      </c>
      <c r="K219" s="20">
        <f t="shared" si="29"/>
        <v>0.3698287495928149</v>
      </c>
      <c r="L219" s="21">
        <f t="shared" si="30"/>
        <v>0.3698287495928149</v>
      </c>
    </row>
    <row r="220" spans="1:12" ht="15">
      <c r="A220" s="12" t="s">
        <v>733</v>
      </c>
      <c r="B220" s="11">
        <v>213</v>
      </c>
      <c r="C220" s="11">
        <v>1000</v>
      </c>
      <c r="D220" s="14">
        <f t="shared" si="31"/>
        <v>1</v>
      </c>
      <c r="E220" s="11">
        <v>0.243</v>
      </c>
      <c r="F220" s="14">
        <v>1</v>
      </c>
      <c r="G220" s="19">
        <f t="shared" si="27"/>
        <v>0.242</v>
      </c>
      <c r="H220" s="20">
        <v>0.013</v>
      </c>
      <c r="I220" s="20">
        <f t="shared" si="28"/>
        <v>21.56591744613523</v>
      </c>
      <c r="J220" s="20">
        <f t="shared" si="32"/>
        <v>0.02156591744613523</v>
      </c>
      <c r="K220" s="20">
        <f t="shared" si="29"/>
        <v>0.5391479361533807</v>
      </c>
      <c r="L220" s="21">
        <f t="shared" si="30"/>
        <v>0.5391479361533807</v>
      </c>
    </row>
    <row r="221" spans="1:12" ht="15">
      <c r="A221" s="12" t="s">
        <v>725</v>
      </c>
      <c r="B221" s="11">
        <v>214</v>
      </c>
      <c r="C221" s="11">
        <v>1000</v>
      </c>
      <c r="D221" s="14">
        <f t="shared" si="31"/>
        <v>1</v>
      </c>
      <c r="E221" s="11">
        <v>0.267</v>
      </c>
      <c r="F221" s="14">
        <v>1</v>
      </c>
      <c r="G221" s="19">
        <f t="shared" si="27"/>
        <v>0.266</v>
      </c>
      <c r="H221" s="20">
        <v>0.013</v>
      </c>
      <c r="I221" s="20">
        <f t="shared" si="28"/>
        <v>23.704686118479223</v>
      </c>
      <c r="J221" s="20">
        <f t="shared" si="32"/>
        <v>0.023704686118479226</v>
      </c>
      <c r="K221" s="20">
        <f t="shared" si="29"/>
        <v>0.5926171529619807</v>
      </c>
      <c r="L221" s="21">
        <f t="shared" si="30"/>
        <v>0.5926171529619807</v>
      </c>
    </row>
    <row r="222" spans="1:12" ht="15">
      <c r="A222" s="12" t="s">
        <v>749</v>
      </c>
      <c r="B222" s="11">
        <v>215</v>
      </c>
      <c r="C222" s="11">
        <v>1000</v>
      </c>
      <c r="D222" s="14">
        <f t="shared" si="31"/>
        <v>1</v>
      </c>
      <c r="E222" s="11">
        <v>0.267</v>
      </c>
      <c r="F222" s="14">
        <v>1</v>
      </c>
      <c r="G222" s="19">
        <f t="shared" si="27"/>
        <v>0.266</v>
      </c>
      <c r="H222" s="20">
        <v>0.013</v>
      </c>
      <c r="I222" s="20">
        <f t="shared" si="28"/>
        <v>23.704686118479223</v>
      </c>
      <c r="J222" s="20">
        <f t="shared" si="32"/>
        <v>0.023704686118479226</v>
      </c>
      <c r="K222" s="20">
        <f t="shared" si="29"/>
        <v>0.5926171529619807</v>
      </c>
      <c r="L222" s="21">
        <f t="shared" si="30"/>
        <v>0.5926171529619807</v>
      </c>
    </row>
    <row r="223" spans="1:12" ht="15">
      <c r="A223" s="12" t="s">
        <v>720</v>
      </c>
      <c r="B223" s="11">
        <v>216</v>
      </c>
      <c r="C223" s="11">
        <v>1000</v>
      </c>
      <c r="D223" s="14">
        <f t="shared" si="31"/>
        <v>1</v>
      </c>
      <c r="E223" s="11">
        <v>0.272</v>
      </c>
      <c r="F223" s="14">
        <v>1</v>
      </c>
      <c r="G223" s="19">
        <f t="shared" si="27"/>
        <v>0.271</v>
      </c>
      <c r="H223" s="20">
        <v>0.013</v>
      </c>
      <c r="I223" s="20">
        <f t="shared" si="28"/>
        <v>24.150262925217554</v>
      </c>
      <c r="J223" s="20">
        <f t="shared" si="32"/>
        <v>0.024150262925217554</v>
      </c>
      <c r="K223" s="20">
        <f t="shared" si="29"/>
        <v>0.6037565731304388</v>
      </c>
      <c r="L223" s="21">
        <f t="shared" si="30"/>
        <v>0.6037565731304388</v>
      </c>
    </row>
    <row r="224" spans="1:12" ht="15">
      <c r="A224" s="12" t="s">
        <v>727</v>
      </c>
      <c r="B224" s="11">
        <v>217</v>
      </c>
      <c r="C224" s="11">
        <v>1000</v>
      </c>
      <c r="D224" s="14">
        <f t="shared" si="31"/>
        <v>1</v>
      </c>
      <c r="E224" s="11">
        <v>0.242</v>
      </c>
      <c r="F224" s="14">
        <v>1</v>
      </c>
      <c r="G224" s="19">
        <f t="shared" si="27"/>
        <v>0.241</v>
      </c>
      <c r="H224" s="20">
        <v>0.013</v>
      </c>
      <c r="I224" s="20">
        <f t="shared" si="28"/>
        <v>21.476802084787565</v>
      </c>
      <c r="J224" s="20">
        <f t="shared" si="32"/>
        <v>0.021476802084787566</v>
      </c>
      <c r="K224" s="20">
        <f t="shared" si="29"/>
        <v>0.5369200521196892</v>
      </c>
      <c r="L224" s="21">
        <f t="shared" si="30"/>
        <v>0.5369200521196892</v>
      </c>
    </row>
    <row r="225" spans="1:12" ht="15">
      <c r="A225" s="12" t="s">
        <v>750</v>
      </c>
      <c r="B225" s="11">
        <v>218</v>
      </c>
      <c r="C225" s="11">
        <v>1000</v>
      </c>
      <c r="D225" s="14">
        <f t="shared" si="31"/>
        <v>1</v>
      </c>
      <c r="E225" s="11">
        <v>0.278</v>
      </c>
      <c r="F225" s="14">
        <v>1</v>
      </c>
      <c r="G225" s="19">
        <f t="shared" si="27"/>
        <v>0.277</v>
      </c>
      <c r="H225" s="20">
        <v>0.013</v>
      </c>
      <c r="I225" s="20">
        <f t="shared" si="28"/>
        <v>24.68495509330355</v>
      </c>
      <c r="J225" s="20">
        <f t="shared" si="32"/>
        <v>0.02468495509330355</v>
      </c>
      <c r="K225" s="20">
        <f t="shared" si="29"/>
        <v>0.6171238773325888</v>
      </c>
      <c r="L225" s="21">
        <f t="shared" si="30"/>
        <v>0.6171238773325888</v>
      </c>
    </row>
    <row r="226" spans="1:12" ht="15">
      <c r="A226" s="12" t="s">
        <v>751</v>
      </c>
      <c r="B226" s="11">
        <v>219</v>
      </c>
      <c r="C226" s="11">
        <v>1000</v>
      </c>
      <c r="D226" s="14">
        <f t="shared" si="31"/>
        <v>1</v>
      </c>
      <c r="E226" s="11">
        <v>0.28</v>
      </c>
      <c r="F226" s="14">
        <v>1</v>
      </c>
      <c r="G226" s="19">
        <f t="shared" si="27"/>
        <v>0.279</v>
      </c>
      <c r="H226" s="20">
        <v>0.013</v>
      </c>
      <c r="I226" s="20">
        <f t="shared" si="28"/>
        <v>24.863185815998882</v>
      </c>
      <c r="J226" s="20">
        <f t="shared" si="32"/>
        <v>0.024863185815998882</v>
      </c>
      <c r="K226" s="20">
        <f t="shared" si="29"/>
        <v>0.6215796453999721</v>
      </c>
      <c r="L226" s="21">
        <f t="shared" si="30"/>
        <v>0.6215796453999721</v>
      </c>
    </row>
    <row r="227" spans="1:12" ht="15">
      <c r="A227" s="12" t="s">
        <v>758</v>
      </c>
      <c r="B227" s="11">
        <v>220</v>
      </c>
      <c r="C227" s="11">
        <v>1000</v>
      </c>
      <c r="D227" s="14">
        <f t="shared" si="31"/>
        <v>1</v>
      </c>
      <c r="E227" s="11">
        <v>0.261</v>
      </c>
      <c r="F227" s="14">
        <v>1</v>
      </c>
      <c r="G227" s="19">
        <f t="shared" si="27"/>
        <v>0.26</v>
      </c>
      <c r="H227" s="20">
        <v>0.013</v>
      </c>
      <c r="I227" s="20">
        <f t="shared" si="28"/>
        <v>23.169993950393224</v>
      </c>
      <c r="J227" s="20">
        <f t="shared" si="32"/>
        <v>0.023169993950393222</v>
      </c>
      <c r="K227" s="20">
        <f t="shared" si="29"/>
        <v>0.5792498487598305</v>
      </c>
      <c r="L227" s="21">
        <f t="shared" si="30"/>
        <v>0.5792498487598305</v>
      </c>
    </row>
    <row r="228" spans="1:12" ht="15">
      <c r="A228" s="12" t="s">
        <v>752</v>
      </c>
      <c r="B228" s="11">
        <v>221</v>
      </c>
      <c r="C228" s="11">
        <v>1000</v>
      </c>
      <c r="D228" s="14">
        <f t="shared" si="31"/>
        <v>1</v>
      </c>
      <c r="E228" s="11">
        <v>0.25</v>
      </c>
      <c r="F228" s="14">
        <v>1</v>
      </c>
      <c r="G228" s="19">
        <f t="shared" si="27"/>
        <v>0.249</v>
      </c>
      <c r="H228" s="20">
        <v>0.013</v>
      </c>
      <c r="I228" s="20">
        <f t="shared" si="28"/>
        <v>22.189724975568893</v>
      </c>
      <c r="J228" s="20">
        <f t="shared" si="32"/>
        <v>0.022189724975568894</v>
      </c>
      <c r="K228" s="20">
        <f t="shared" si="29"/>
        <v>0.5547431243892224</v>
      </c>
      <c r="L228" s="21">
        <f t="shared" si="30"/>
        <v>0.5547431243892224</v>
      </c>
    </row>
    <row r="229" spans="1:12" ht="15">
      <c r="A229" s="12" t="s">
        <v>730</v>
      </c>
      <c r="B229" s="11">
        <v>222</v>
      </c>
      <c r="C229" s="11">
        <v>1000</v>
      </c>
      <c r="D229" s="14">
        <f t="shared" si="31"/>
        <v>1</v>
      </c>
      <c r="E229" s="11">
        <v>0.248</v>
      </c>
      <c r="F229" s="14">
        <v>1</v>
      </c>
      <c r="G229" s="19">
        <f t="shared" si="27"/>
        <v>0.247</v>
      </c>
      <c r="H229" s="20">
        <v>0.013</v>
      </c>
      <c r="I229" s="20">
        <f t="shared" si="28"/>
        <v>22.01149425287356</v>
      </c>
      <c r="J229" s="20">
        <f t="shared" si="32"/>
        <v>0.022011494252873562</v>
      </c>
      <c r="K229" s="20">
        <f t="shared" si="29"/>
        <v>0.550287356321839</v>
      </c>
      <c r="L229" s="21">
        <f t="shared" si="30"/>
        <v>0.550287356321839</v>
      </c>
    </row>
    <row r="230" spans="1:12" ht="15">
      <c r="A230" s="12" t="s">
        <v>753</v>
      </c>
      <c r="B230" s="11">
        <v>223</v>
      </c>
      <c r="C230" s="11">
        <v>1000</v>
      </c>
      <c r="D230" s="14">
        <f t="shared" si="31"/>
        <v>1</v>
      </c>
      <c r="E230" s="11">
        <v>0.075</v>
      </c>
      <c r="F230" s="14">
        <v>1</v>
      </c>
      <c r="G230" s="19">
        <f t="shared" si="27"/>
        <v>0.074</v>
      </c>
      <c r="H230" s="20">
        <v>0.013</v>
      </c>
      <c r="I230" s="20">
        <f t="shared" si="28"/>
        <v>6.594536739727301</v>
      </c>
      <c r="J230" s="20">
        <f t="shared" si="32"/>
        <v>0.006594536739727302</v>
      </c>
      <c r="K230" s="20">
        <f t="shared" si="29"/>
        <v>0.16486341849318256</v>
      </c>
      <c r="L230" s="21">
        <f t="shared" si="30"/>
        <v>0.16486341849318256</v>
      </c>
    </row>
    <row r="231" spans="1:12" ht="15">
      <c r="A231" s="12" t="s">
        <v>719</v>
      </c>
      <c r="B231" s="11">
        <v>224</v>
      </c>
      <c r="C231" s="11">
        <v>1000</v>
      </c>
      <c r="D231" s="14">
        <f t="shared" si="31"/>
        <v>1</v>
      </c>
      <c r="E231" s="11">
        <v>0.081</v>
      </c>
      <c r="F231" s="14">
        <v>1</v>
      </c>
      <c r="G231" s="19">
        <f t="shared" si="27"/>
        <v>0.08</v>
      </c>
      <c r="H231" s="20">
        <v>0.013</v>
      </c>
      <c r="I231" s="20">
        <f t="shared" si="28"/>
        <v>7.1292289078132995</v>
      </c>
      <c r="J231" s="20">
        <f t="shared" si="32"/>
        <v>0.0071292289078133</v>
      </c>
      <c r="K231" s="20">
        <f t="shared" si="29"/>
        <v>0.1782307226953325</v>
      </c>
      <c r="L231" s="21">
        <f t="shared" si="30"/>
        <v>0.1782307226953325</v>
      </c>
    </row>
    <row r="232" spans="1:12" ht="15">
      <c r="A232" s="12" t="s">
        <v>733</v>
      </c>
      <c r="B232" s="11">
        <v>225</v>
      </c>
      <c r="C232" s="11">
        <v>850</v>
      </c>
      <c r="D232" s="14">
        <f aca="true" t="shared" si="33" ref="D232:D253">C232/1000</f>
        <v>0.85</v>
      </c>
      <c r="E232" s="11">
        <v>0.123</v>
      </c>
      <c r="F232" s="14">
        <v>1</v>
      </c>
      <c r="G232" s="19">
        <f t="shared" si="27"/>
        <v>0.122</v>
      </c>
      <c r="H232" s="20">
        <v>0.013</v>
      </c>
      <c r="I232" s="20">
        <f t="shared" si="28"/>
        <v>10.872074084415281</v>
      </c>
      <c r="J232" s="20">
        <f t="shared" si="32"/>
        <v>0.010872074084415281</v>
      </c>
      <c r="K232" s="20">
        <f t="shared" si="29"/>
        <v>0.27180185211038205</v>
      </c>
      <c r="L232" s="21">
        <f t="shared" si="30"/>
        <v>0.3197668848357436</v>
      </c>
    </row>
    <row r="233" spans="1:12" ht="15">
      <c r="A233" s="12" t="s">
        <v>725</v>
      </c>
      <c r="B233" s="11">
        <v>226</v>
      </c>
      <c r="C233" s="11">
        <v>850</v>
      </c>
      <c r="D233" s="14">
        <f t="shared" si="33"/>
        <v>0.85</v>
      </c>
      <c r="E233" s="11">
        <v>0.125</v>
      </c>
      <c r="F233" s="14">
        <v>1</v>
      </c>
      <c r="G233" s="19">
        <f t="shared" si="27"/>
        <v>0.124</v>
      </c>
      <c r="H233" s="20">
        <v>0.013</v>
      </c>
      <c r="I233" s="20">
        <f t="shared" si="28"/>
        <v>11.050304807110614</v>
      </c>
      <c r="J233" s="20">
        <f t="shared" si="32"/>
        <v>0.011050304807110613</v>
      </c>
      <c r="K233" s="20">
        <f t="shared" si="29"/>
        <v>0.27625762017776534</v>
      </c>
      <c r="L233" s="21">
        <f t="shared" si="30"/>
        <v>0.3250089649150181</v>
      </c>
    </row>
    <row r="234" spans="1:12" ht="15">
      <c r="A234" s="12" t="s">
        <v>726</v>
      </c>
      <c r="B234" s="11">
        <v>227</v>
      </c>
      <c r="C234" s="11">
        <v>800</v>
      </c>
      <c r="D234" s="14">
        <f t="shared" si="33"/>
        <v>0.8</v>
      </c>
      <c r="E234" s="11">
        <v>0.119</v>
      </c>
      <c r="F234" s="14">
        <v>1</v>
      </c>
      <c r="G234" s="19">
        <f t="shared" si="27"/>
        <v>0.118</v>
      </c>
      <c r="H234" s="20">
        <v>0.013</v>
      </c>
      <c r="I234" s="20">
        <f t="shared" si="28"/>
        <v>10.515612639024615</v>
      </c>
      <c r="J234" s="20">
        <f t="shared" si="32"/>
        <v>0.010515612639024615</v>
      </c>
      <c r="K234" s="20">
        <f t="shared" si="29"/>
        <v>0.2628903159756154</v>
      </c>
      <c r="L234" s="21">
        <f t="shared" si="30"/>
        <v>0.32861289496951923</v>
      </c>
    </row>
    <row r="235" spans="1:12" ht="15">
      <c r="A235" s="12" t="s">
        <v>754</v>
      </c>
      <c r="B235" s="11">
        <v>228</v>
      </c>
      <c r="C235" s="11">
        <v>750</v>
      </c>
      <c r="D235" s="14">
        <f t="shared" si="33"/>
        <v>0.75</v>
      </c>
      <c r="E235" s="11">
        <v>0.113</v>
      </c>
      <c r="F235" s="14">
        <v>1</v>
      </c>
      <c r="G235" s="19">
        <f t="shared" si="27"/>
        <v>0.112</v>
      </c>
      <c r="H235" s="20">
        <v>0.013</v>
      </c>
      <c r="I235" s="20">
        <f t="shared" si="28"/>
        <v>9.980920470938619</v>
      </c>
      <c r="J235" s="20">
        <f t="shared" si="32"/>
        <v>0.009980920470938619</v>
      </c>
      <c r="K235" s="20">
        <f t="shared" si="29"/>
        <v>0.24952301177346548</v>
      </c>
      <c r="L235" s="21">
        <f t="shared" si="30"/>
        <v>0.3326973490312873</v>
      </c>
    </row>
    <row r="236" spans="1:12" ht="15">
      <c r="A236" s="12" t="s">
        <v>755</v>
      </c>
      <c r="B236" s="11">
        <v>229</v>
      </c>
      <c r="C236" s="11">
        <v>500</v>
      </c>
      <c r="D236" s="14">
        <f t="shared" si="33"/>
        <v>0.5</v>
      </c>
      <c r="E236" s="11">
        <v>0.083</v>
      </c>
      <c r="F236" s="14">
        <v>1</v>
      </c>
      <c r="G236" s="19">
        <f aca="true" t="shared" si="34" ref="G236:G299">E236-$T$18</f>
        <v>0.082</v>
      </c>
      <c r="H236" s="20">
        <v>0.013</v>
      </c>
      <c r="I236" s="20">
        <f aca="true" t="shared" si="35" ref="I236:I299">G236/$U$29</f>
        <v>7.307459630508633</v>
      </c>
      <c r="J236" s="20">
        <f t="shared" si="32"/>
        <v>0.007307459630508633</v>
      </c>
      <c r="K236" s="20">
        <f aca="true" t="shared" si="36" ref="K236:K299">J236*5/2*10/1*F236</f>
        <v>0.18268649076271581</v>
      </c>
      <c r="L236" s="21">
        <f aca="true" t="shared" si="37" ref="L236:L299">K236/D236</f>
        <v>0.36537298152543163</v>
      </c>
    </row>
    <row r="237" spans="1:12" ht="15">
      <c r="A237" s="12" t="s">
        <v>756</v>
      </c>
      <c r="B237" s="11">
        <v>230</v>
      </c>
      <c r="C237" s="11">
        <v>500</v>
      </c>
      <c r="D237" s="14">
        <f t="shared" si="33"/>
        <v>0.5</v>
      </c>
      <c r="E237" s="11">
        <v>0.086</v>
      </c>
      <c r="F237" s="14">
        <v>1</v>
      </c>
      <c r="G237" s="19">
        <f t="shared" si="34"/>
        <v>0.08499999999999999</v>
      </c>
      <c r="H237" s="20">
        <v>0.013</v>
      </c>
      <c r="I237" s="20">
        <f t="shared" si="35"/>
        <v>7.57480571455163</v>
      </c>
      <c r="J237" s="20">
        <f t="shared" si="32"/>
        <v>0.00757480571455163</v>
      </c>
      <c r="K237" s="20">
        <f t="shared" si="36"/>
        <v>0.18937014286379075</v>
      </c>
      <c r="L237" s="21">
        <f t="shared" si="37"/>
        <v>0.3787402857275815</v>
      </c>
    </row>
    <row r="238" spans="1:12" ht="15">
      <c r="A238" s="12" t="s">
        <v>728</v>
      </c>
      <c r="B238" s="11">
        <v>231</v>
      </c>
      <c r="C238" s="11">
        <v>500</v>
      </c>
      <c r="D238" s="14">
        <f t="shared" si="33"/>
        <v>0.5</v>
      </c>
      <c r="E238" s="11">
        <v>0.073</v>
      </c>
      <c r="F238" s="14">
        <v>1</v>
      </c>
      <c r="G238" s="19">
        <f t="shared" si="34"/>
        <v>0.072</v>
      </c>
      <c r="H238" s="20">
        <v>0.013</v>
      </c>
      <c r="I238" s="20">
        <f t="shared" si="35"/>
        <v>6.416306017031969</v>
      </c>
      <c r="J238" s="20">
        <f t="shared" si="32"/>
        <v>0.00641630601703197</v>
      </c>
      <c r="K238" s="20">
        <f t="shared" si="36"/>
        <v>0.16040765042579924</v>
      </c>
      <c r="L238" s="21">
        <f t="shared" si="37"/>
        <v>0.3208153008515985</v>
      </c>
    </row>
    <row r="239" spans="1:12" ht="15">
      <c r="A239" s="12" t="s">
        <v>757</v>
      </c>
      <c r="B239" s="11">
        <v>232</v>
      </c>
      <c r="C239" s="11">
        <v>500</v>
      </c>
      <c r="D239" s="14">
        <f t="shared" si="33"/>
        <v>0.5</v>
      </c>
      <c r="E239" s="11">
        <v>0.094</v>
      </c>
      <c r="F239" s="14">
        <v>1</v>
      </c>
      <c r="G239" s="19">
        <f t="shared" si="34"/>
        <v>0.093</v>
      </c>
      <c r="H239" s="20">
        <v>0.013</v>
      </c>
      <c r="I239" s="20">
        <f t="shared" si="35"/>
        <v>8.28772860533296</v>
      </c>
      <c r="J239" s="20">
        <f t="shared" si="32"/>
        <v>0.00828772860533296</v>
      </c>
      <c r="K239" s="20">
        <f t="shared" si="36"/>
        <v>0.207193215133324</v>
      </c>
      <c r="L239" s="21">
        <f t="shared" si="37"/>
        <v>0.414386430266648</v>
      </c>
    </row>
    <row r="240" spans="1:12" ht="15">
      <c r="A240" s="12" t="s">
        <v>752</v>
      </c>
      <c r="B240" s="11">
        <v>233</v>
      </c>
      <c r="C240" s="11">
        <v>500</v>
      </c>
      <c r="D240" s="14">
        <f t="shared" si="33"/>
        <v>0.5</v>
      </c>
      <c r="E240" s="11">
        <v>0.09</v>
      </c>
      <c r="F240" s="14">
        <v>1</v>
      </c>
      <c r="G240" s="19">
        <f t="shared" si="34"/>
        <v>0.089</v>
      </c>
      <c r="H240" s="20">
        <v>0.013</v>
      </c>
      <c r="I240" s="20">
        <f t="shared" si="35"/>
        <v>7.931267159942295</v>
      </c>
      <c r="J240" s="20">
        <f t="shared" si="32"/>
        <v>0.007931267159942296</v>
      </c>
      <c r="K240" s="20">
        <f t="shared" si="36"/>
        <v>0.1982816789985574</v>
      </c>
      <c r="L240" s="21">
        <f t="shared" si="37"/>
        <v>0.3965633579971148</v>
      </c>
    </row>
    <row r="241" spans="1:12" ht="15">
      <c r="A241" s="12" t="s">
        <v>730</v>
      </c>
      <c r="B241" s="11">
        <v>234</v>
      </c>
      <c r="C241" s="11">
        <v>500</v>
      </c>
      <c r="D241" s="14">
        <f t="shared" si="33"/>
        <v>0.5</v>
      </c>
      <c r="E241" s="11">
        <v>0.092</v>
      </c>
      <c r="F241" s="14">
        <v>1</v>
      </c>
      <c r="G241" s="19">
        <f t="shared" si="34"/>
        <v>0.091</v>
      </c>
      <c r="H241" s="20">
        <v>0.013</v>
      </c>
      <c r="I241" s="20">
        <f t="shared" si="35"/>
        <v>8.109497882637628</v>
      </c>
      <c r="J241" s="20">
        <f t="shared" si="32"/>
        <v>0.008109497882637628</v>
      </c>
      <c r="K241" s="20">
        <f t="shared" si="36"/>
        <v>0.2027374470659407</v>
      </c>
      <c r="L241" s="21">
        <f t="shared" si="37"/>
        <v>0.4054748941318814</v>
      </c>
    </row>
    <row r="242" spans="1:12" ht="15">
      <c r="A242" s="12" t="s">
        <v>759</v>
      </c>
      <c r="B242" s="11">
        <v>235</v>
      </c>
      <c r="C242" s="11">
        <v>1000</v>
      </c>
      <c r="D242" s="14">
        <f t="shared" si="33"/>
        <v>1</v>
      </c>
      <c r="E242" s="11">
        <v>0.092</v>
      </c>
      <c r="F242" s="14">
        <v>1</v>
      </c>
      <c r="G242" s="19">
        <f t="shared" si="34"/>
        <v>0.091</v>
      </c>
      <c r="H242" s="20">
        <v>0.013</v>
      </c>
      <c r="I242" s="20">
        <f t="shared" si="35"/>
        <v>8.109497882637628</v>
      </c>
      <c r="J242" s="20">
        <f t="shared" si="32"/>
        <v>0.008109497882637628</v>
      </c>
      <c r="K242" s="20">
        <f t="shared" si="36"/>
        <v>0.2027374470659407</v>
      </c>
      <c r="L242" s="21">
        <f t="shared" si="37"/>
        <v>0.2027374470659407</v>
      </c>
    </row>
    <row r="243" spans="1:12" ht="15">
      <c r="A243" s="12" t="s">
        <v>719</v>
      </c>
      <c r="B243" s="11">
        <v>236</v>
      </c>
      <c r="C243" s="11">
        <v>1000</v>
      </c>
      <c r="D243" s="14">
        <f t="shared" si="33"/>
        <v>1</v>
      </c>
      <c r="E243" s="11">
        <v>0.047</v>
      </c>
      <c r="F243" s="14">
        <v>1</v>
      </c>
      <c r="G243" s="19">
        <f t="shared" si="34"/>
        <v>0.046</v>
      </c>
      <c r="H243" s="20">
        <v>0.013</v>
      </c>
      <c r="I243" s="20">
        <f t="shared" si="35"/>
        <v>4.099306621992647</v>
      </c>
      <c r="J243" s="20">
        <f t="shared" si="32"/>
        <v>0.004099306621992647</v>
      </c>
      <c r="K243" s="20">
        <f t="shared" si="36"/>
        <v>0.1024826655498162</v>
      </c>
      <c r="L243" s="21">
        <f t="shared" si="37"/>
        <v>0.1024826655498162</v>
      </c>
    </row>
    <row r="244" spans="1:12" ht="15">
      <c r="A244" s="12" t="s">
        <v>733</v>
      </c>
      <c r="B244" s="11">
        <v>237</v>
      </c>
      <c r="C244" s="11">
        <v>650</v>
      </c>
      <c r="D244" s="14">
        <f t="shared" si="33"/>
        <v>0.65</v>
      </c>
      <c r="E244" s="11">
        <v>0.133</v>
      </c>
      <c r="F244" s="14">
        <v>1</v>
      </c>
      <c r="G244" s="19">
        <f t="shared" si="34"/>
        <v>0.132</v>
      </c>
      <c r="H244" s="20">
        <v>0.013</v>
      </c>
      <c r="I244" s="20">
        <f t="shared" si="35"/>
        <v>11.763227697891944</v>
      </c>
      <c r="J244" s="20">
        <f t="shared" si="32"/>
        <v>0.011763227697891945</v>
      </c>
      <c r="K244" s="20">
        <f t="shared" si="36"/>
        <v>0.2940806924472986</v>
      </c>
      <c r="L244" s="21">
        <f t="shared" si="37"/>
        <v>0.4524318345343056</v>
      </c>
    </row>
    <row r="245" spans="1:12" ht="15">
      <c r="A245" s="12" t="s">
        <v>726</v>
      </c>
      <c r="B245" s="11">
        <v>238</v>
      </c>
      <c r="C245" s="11">
        <v>585</v>
      </c>
      <c r="D245" s="14">
        <f t="shared" si="33"/>
        <v>0.585</v>
      </c>
      <c r="E245" s="11">
        <v>0.159</v>
      </c>
      <c r="F245" s="14">
        <v>1</v>
      </c>
      <c r="G245" s="19">
        <f t="shared" si="34"/>
        <v>0.158</v>
      </c>
      <c r="H245" s="20">
        <v>0.013</v>
      </c>
      <c r="I245" s="20">
        <f t="shared" si="35"/>
        <v>14.080227092931267</v>
      </c>
      <c r="J245" s="20">
        <f t="shared" si="32"/>
        <v>0.014080227092931268</v>
      </c>
      <c r="K245" s="20">
        <f t="shared" si="36"/>
        <v>0.3520056773232817</v>
      </c>
      <c r="L245" s="21">
        <f t="shared" si="37"/>
        <v>0.6017191065355243</v>
      </c>
    </row>
    <row r="246" spans="1:12" ht="15">
      <c r="A246" s="12" t="s">
        <v>720</v>
      </c>
      <c r="B246" s="11">
        <v>239</v>
      </c>
      <c r="C246" s="11">
        <v>615</v>
      </c>
      <c r="D246" s="14">
        <f t="shared" si="33"/>
        <v>0.615</v>
      </c>
      <c r="E246" s="11">
        <v>0.133</v>
      </c>
      <c r="F246" s="14">
        <v>1</v>
      </c>
      <c r="G246" s="19">
        <f t="shared" si="34"/>
        <v>0.132</v>
      </c>
      <c r="H246" s="20">
        <v>0.013</v>
      </c>
      <c r="I246" s="20">
        <f t="shared" si="35"/>
        <v>11.763227697891944</v>
      </c>
      <c r="J246" s="20">
        <f t="shared" si="32"/>
        <v>0.011763227697891945</v>
      </c>
      <c r="K246" s="20">
        <f t="shared" si="36"/>
        <v>0.2940806924472986</v>
      </c>
      <c r="L246" s="21">
        <f t="shared" si="37"/>
        <v>0.47817998771918474</v>
      </c>
    </row>
    <row r="247" spans="1:12" ht="15">
      <c r="A247" s="12" t="s">
        <v>760</v>
      </c>
      <c r="B247" s="11">
        <v>240</v>
      </c>
      <c r="C247" s="11">
        <v>500</v>
      </c>
      <c r="D247" s="14">
        <f t="shared" si="33"/>
        <v>0.5</v>
      </c>
      <c r="E247" s="11">
        <v>0.124</v>
      </c>
      <c r="F247" s="14">
        <v>1</v>
      </c>
      <c r="G247" s="19">
        <f t="shared" si="34"/>
        <v>0.123</v>
      </c>
      <c r="H247" s="20">
        <v>0.013</v>
      </c>
      <c r="I247" s="20">
        <f t="shared" si="35"/>
        <v>10.961189445762948</v>
      </c>
      <c r="J247" s="20">
        <f t="shared" si="32"/>
        <v>0.010961189445762947</v>
      </c>
      <c r="K247" s="20">
        <f t="shared" si="36"/>
        <v>0.27402973614407367</v>
      </c>
      <c r="L247" s="21">
        <f t="shared" si="37"/>
        <v>0.5480594722881473</v>
      </c>
    </row>
    <row r="248" spans="1:12" ht="15">
      <c r="A248" s="12" t="s">
        <v>721</v>
      </c>
      <c r="B248" s="11">
        <v>241</v>
      </c>
      <c r="C248" s="11">
        <v>500</v>
      </c>
      <c r="D248" s="14">
        <f t="shared" si="33"/>
        <v>0.5</v>
      </c>
      <c r="E248" s="11">
        <v>0.132</v>
      </c>
      <c r="F248" s="14">
        <v>1</v>
      </c>
      <c r="G248" s="19">
        <f t="shared" si="34"/>
        <v>0.131</v>
      </c>
      <c r="H248" s="20">
        <v>0.013</v>
      </c>
      <c r="I248" s="20">
        <f t="shared" si="35"/>
        <v>11.674112336544278</v>
      </c>
      <c r="J248" s="20">
        <f t="shared" si="32"/>
        <v>0.011674112336544279</v>
      </c>
      <c r="K248" s="20">
        <f t="shared" si="36"/>
        <v>0.29185280841360695</v>
      </c>
      <c r="L248" s="21">
        <f t="shared" si="37"/>
        <v>0.5837056168272139</v>
      </c>
    </row>
    <row r="249" spans="1:12" ht="15">
      <c r="A249" s="12" t="s">
        <v>751</v>
      </c>
      <c r="B249" s="11">
        <v>242</v>
      </c>
      <c r="C249" s="11">
        <v>500</v>
      </c>
      <c r="D249" s="14">
        <f t="shared" si="33"/>
        <v>0.5</v>
      </c>
      <c r="E249" s="11">
        <v>0.134</v>
      </c>
      <c r="F249" s="14">
        <v>1</v>
      </c>
      <c r="G249" s="19">
        <f t="shared" si="34"/>
        <v>0.133</v>
      </c>
      <c r="H249" s="20">
        <v>0.013</v>
      </c>
      <c r="I249" s="20">
        <f t="shared" si="35"/>
        <v>11.852343059239612</v>
      </c>
      <c r="J249" s="20">
        <f t="shared" si="32"/>
        <v>0.011852343059239613</v>
      </c>
      <c r="K249" s="20">
        <f t="shared" si="36"/>
        <v>0.29630857648099035</v>
      </c>
      <c r="L249" s="21">
        <f t="shared" si="37"/>
        <v>0.5926171529619807</v>
      </c>
    </row>
    <row r="250" spans="1:12" ht="15">
      <c r="A250" s="12" t="s">
        <v>729</v>
      </c>
      <c r="B250" s="11">
        <v>243</v>
      </c>
      <c r="C250" s="11">
        <v>500</v>
      </c>
      <c r="D250" s="14">
        <f t="shared" si="33"/>
        <v>0.5</v>
      </c>
      <c r="E250" s="12">
        <v>0.124</v>
      </c>
      <c r="F250" s="14">
        <v>1</v>
      </c>
      <c r="G250" s="19">
        <f t="shared" si="34"/>
        <v>0.123</v>
      </c>
      <c r="H250" s="20">
        <v>0.013</v>
      </c>
      <c r="I250" s="20">
        <f t="shared" si="35"/>
        <v>10.961189445762948</v>
      </c>
      <c r="J250" s="20">
        <f t="shared" si="32"/>
        <v>0.010961189445762947</v>
      </c>
      <c r="K250" s="20">
        <f t="shared" si="36"/>
        <v>0.27402973614407367</v>
      </c>
      <c r="L250" s="21">
        <f t="shared" si="37"/>
        <v>0.5480594722881473</v>
      </c>
    </row>
    <row r="251" spans="1:12" ht="15">
      <c r="A251" s="12" t="s">
        <v>761</v>
      </c>
      <c r="B251" s="11">
        <v>244</v>
      </c>
      <c r="C251" s="11">
        <v>500</v>
      </c>
      <c r="D251" s="14">
        <f t="shared" si="33"/>
        <v>0.5</v>
      </c>
      <c r="E251" s="11">
        <v>0.129</v>
      </c>
      <c r="F251" s="14">
        <v>1</v>
      </c>
      <c r="G251" s="19">
        <f t="shared" si="34"/>
        <v>0.128</v>
      </c>
      <c r="H251" s="20">
        <v>0.013</v>
      </c>
      <c r="I251" s="20">
        <f t="shared" si="35"/>
        <v>11.40676625250128</v>
      </c>
      <c r="J251" s="20">
        <f t="shared" si="32"/>
        <v>0.011406766252501279</v>
      </c>
      <c r="K251" s="20">
        <f t="shared" si="36"/>
        <v>0.285169156312532</v>
      </c>
      <c r="L251" s="21">
        <f t="shared" si="37"/>
        <v>0.570338312625064</v>
      </c>
    </row>
    <row r="252" spans="1:12" ht="15">
      <c r="A252" s="12" t="s">
        <v>762</v>
      </c>
      <c r="B252" s="11">
        <v>245</v>
      </c>
      <c r="C252" s="11">
        <v>500</v>
      </c>
      <c r="D252" s="14">
        <f t="shared" si="33"/>
        <v>0.5</v>
      </c>
      <c r="E252" s="11">
        <v>0.126</v>
      </c>
      <c r="F252" s="14">
        <v>1</v>
      </c>
      <c r="G252" s="19">
        <f t="shared" si="34"/>
        <v>0.125</v>
      </c>
      <c r="H252" s="20">
        <v>0.013</v>
      </c>
      <c r="I252" s="20">
        <f t="shared" si="35"/>
        <v>11.13942016845828</v>
      </c>
      <c r="J252" s="20">
        <f t="shared" si="32"/>
        <v>0.01113942016845828</v>
      </c>
      <c r="K252" s="20">
        <f t="shared" si="36"/>
        <v>0.27848550421145696</v>
      </c>
      <c r="L252" s="21">
        <f t="shared" si="37"/>
        <v>0.5569710084229139</v>
      </c>
    </row>
    <row r="253" spans="1:12" ht="15">
      <c r="A253" s="12" t="s">
        <v>730</v>
      </c>
      <c r="B253" s="11">
        <v>246</v>
      </c>
      <c r="C253" s="11">
        <v>500</v>
      </c>
      <c r="D253" s="14">
        <f t="shared" si="33"/>
        <v>0.5</v>
      </c>
      <c r="E253" s="11">
        <v>0.122</v>
      </c>
      <c r="F253" s="14">
        <v>1</v>
      </c>
      <c r="G253" s="19">
        <f t="shared" si="34"/>
        <v>0.121</v>
      </c>
      <c r="H253" s="20">
        <v>0.013</v>
      </c>
      <c r="I253" s="20">
        <f t="shared" si="35"/>
        <v>10.782958723067615</v>
      </c>
      <c r="J253" s="20">
        <f t="shared" si="32"/>
        <v>0.010782958723067615</v>
      </c>
      <c r="K253" s="20">
        <f t="shared" si="36"/>
        <v>0.2695739680766904</v>
      </c>
      <c r="L253" s="21">
        <f t="shared" si="37"/>
        <v>0.5391479361533807</v>
      </c>
    </row>
    <row r="254" spans="1:12" ht="15">
      <c r="A254" s="12" t="s">
        <v>763</v>
      </c>
      <c r="B254" s="11">
        <v>247</v>
      </c>
      <c r="C254" s="11">
        <v>1000</v>
      </c>
      <c r="D254" s="14">
        <f aca="true" t="shared" si="38" ref="D254:D317">C254/1000</f>
        <v>1</v>
      </c>
      <c r="E254" s="11">
        <v>0.067</v>
      </c>
      <c r="F254" s="14">
        <v>1</v>
      </c>
      <c r="G254" s="19">
        <f t="shared" si="34"/>
        <v>0.066</v>
      </c>
      <c r="H254" s="20">
        <v>0.013</v>
      </c>
      <c r="I254" s="20">
        <f t="shared" si="35"/>
        <v>5.881613848945972</v>
      </c>
      <c r="J254" s="20">
        <f t="shared" si="32"/>
        <v>0.0058816138489459725</v>
      </c>
      <c r="K254" s="20">
        <f t="shared" si="36"/>
        <v>0.1470403462236493</v>
      </c>
      <c r="L254" s="21">
        <f t="shared" si="37"/>
        <v>0.1470403462236493</v>
      </c>
    </row>
    <row r="255" spans="1:12" ht="15">
      <c r="A255" s="12" t="s">
        <v>719</v>
      </c>
      <c r="B255" s="11">
        <v>248</v>
      </c>
      <c r="C255" s="11">
        <v>1000</v>
      </c>
      <c r="D255" s="14">
        <f t="shared" si="38"/>
        <v>1</v>
      </c>
      <c r="E255" s="11">
        <v>0.096</v>
      </c>
      <c r="F255" s="14">
        <v>1</v>
      </c>
      <c r="G255" s="19">
        <f t="shared" si="34"/>
        <v>0.095</v>
      </c>
      <c r="H255" s="20">
        <v>0.013</v>
      </c>
      <c r="I255" s="20">
        <f t="shared" si="35"/>
        <v>8.465959328028292</v>
      </c>
      <c r="J255" s="20">
        <f t="shared" si="32"/>
        <v>0.008465959328028292</v>
      </c>
      <c r="K255" s="20">
        <f t="shared" si="36"/>
        <v>0.21164898320070732</v>
      </c>
      <c r="L255" s="21">
        <f t="shared" si="37"/>
        <v>0.21164898320070732</v>
      </c>
    </row>
    <row r="256" spans="1:12" ht="15">
      <c r="A256" s="12" t="s">
        <v>733</v>
      </c>
      <c r="B256" s="11">
        <v>249</v>
      </c>
      <c r="C256" s="11">
        <v>1000</v>
      </c>
      <c r="D256" s="14">
        <f t="shared" si="38"/>
        <v>1</v>
      </c>
      <c r="E256" s="11">
        <v>0.107</v>
      </c>
      <c r="F256" s="14">
        <v>1</v>
      </c>
      <c r="G256" s="19">
        <f t="shared" si="34"/>
        <v>0.106</v>
      </c>
      <c r="H256" s="20">
        <v>0.013</v>
      </c>
      <c r="I256" s="20">
        <f t="shared" si="35"/>
        <v>9.44622830285262</v>
      </c>
      <c r="J256" s="20">
        <f t="shared" si="32"/>
        <v>0.00944622830285262</v>
      </c>
      <c r="K256" s="20">
        <f t="shared" si="36"/>
        <v>0.23615570757131552</v>
      </c>
      <c r="L256" s="21">
        <f t="shared" si="37"/>
        <v>0.23615570757131552</v>
      </c>
    </row>
    <row r="257" spans="1:12" ht="15">
      <c r="A257" s="12" t="s">
        <v>725</v>
      </c>
      <c r="B257" s="11">
        <v>250</v>
      </c>
      <c r="C257" s="11">
        <v>1000</v>
      </c>
      <c r="D257" s="14">
        <f t="shared" si="38"/>
        <v>1</v>
      </c>
      <c r="E257" s="11">
        <v>0.075</v>
      </c>
      <c r="F257" s="14">
        <v>1</v>
      </c>
      <c r="G257" s="19">
        <f t="shared" si="34"/>
        <v>0.074</v>
      </c>
      <c r="H257" s="20">
        <v>0.013</v>
      </c>
      <c r="I257" s="20">
        <f t="shared" si="35"/>
        <v>6.594536739727301</v>
      </c>
      <c r="J257" s="20">
        <f t="shared" si="32"/>
        <v>0.006594536739727302</v>
      </c>
      <c r="K257" s="20">
        <f t="shared" si="36"/>
        <v>0.16486341849318256</v>
      </c>
      <c r="L257" s="21">
        <f t="shared" si="37"/>
        <v>0.16486341849318256</v>
      </c>
    </row>
    <row r="258" spans="1:12" ht="15">
      <c r="A258" s="12" t="s">
        <v>726</v>
      </c>
      <c r="B258" s="11">
        <v>251</v>
      </c>
      <c r="C258" s="11">
        <v>1000</v>
      </c>
      <c r="D258" s="14">
        <f t="shared" si="38"/>
        <v>1</v>
      </c>
      <c r="E258" s="11">
        <v>0.113</v>
      </c>
      <c r="F258" s="14">
        <v>1</v>
      </c>
      <c r="G258" s="19">
        <f t="shared" si="34"/>
        <v>0.112</v>
      </c>
      <c r="H258" s="20">
        <v>0.013</v>
      </c>
      <c r="I258" s="20">
        <f t="shared" si="35"/>
        <v>9.980920470938619</v>
      </c>
      <c r="J258" s="20">
        <f t="shared" si="32"/>
        <v>0.009980920470938619</v>
      </c>
      <c r="K258" s="20">
        <f t="shared" si="36"/>
        <v>0.24952301177346548</v>
      </c>
      <c r="L258" s="21">
        <f t="shared" si="37"/>
        <v>0.24952301177346548</v>
      </c>
    </row>
    <row r="259" spans="1:12" ht="15">
      <c r="A259" s="12" t="s">
        <v>754</v>
      </c>
      <c r="B259" s="11">
        <v>252</v>
      </c>
      <c r="C259" s="11">
        <v>1000</v>
      </c>
      <c r="D259" s="14">
        <f t="shared" si="38"/>
        <v>1</v>
      </c>
      <c r="E259" s="11">
        <v>0.108</v>
      </c>
      <c r="F259" s="14">
        <v>1</v>
      </c>
      <c r="G259" s="19">
        <f t="shared" si="34"/>
        <v>0.107</v>
      </c>
      <c r="H259" s="20">
        <v>0.013</v>
      </c>
      <c r="I259" s="20">
        <f t="shared" si="35"/>
        <v>9.535343664200289</v>
      </c>
      <c r="J259" s="20">
        <f t="shared" si="32"/>
        <v>0.009535343664200288</v>
      </c>
      <c r="K259" s="20">
        <f t="shared" si="36"/>
        <v>0.23838359160500722</v>
      </c>
      <c r="L259" s="21">
        <f t="shared" si="37"/>
        <v>0.23838359160500722</v>
      </c>
    </row>
    <row r="260" spans="1:12" ht="15">
      <c r="A260" s="12" t="s">
        <v>727</v>
      </c>
      <c r="B260" s="11">
        <v>253</v>
      </c>
      <c r="C260" s="11">
        <v>1000</v>
      </c>
      <c r="D260" s="14">
        <f t="shared" si="38"/>
        <v>1</v>
      </c>
      <c r="E260" s="11">
        <v>0.102</v>
      </c>
      <c r="F260" s="14">
        <v>1</v>
      </c>
      <c r="G260" s="19">
        <f t="shared" si="34"/>
        <v>0.10099999999999999</v>
      </c>
      <c r="H260" s="20">
        <v>0.013</v>
      </c>
      <c r="I260" s="20">
        <f t="shared" si="35"/>
        <v>9.00065149611429</v>
      </c>
      <c r="J260" s="20">
        <f t="shared" si="32"/>
        <v>0.00900065149611429</v>
      </c>
      <c r="K260" s="20">
        <f t="shared" si="36"/>
        <v>0.22501628740285723</v>
      </c>
      <c r="L260" s="21">
        <f t="shared" si="37"/>
        <v>0.22501628740285723</v>
      </c>
    </row>
    <row r="261" spans="1:12" ht="15">
      <c r="A261" s="12" t="s">
        <v>756</v>
      </c>
      <c r="B261" s="11">
        <v>254</v>
      </c>
      <c r="C261" s="11">
        <v>1000</v>
      </c>
      <c r="D261" s="14">
        <f t="shared" si="38"/>
        <v>1</v>
      </c>
      <c r="E261" s="11">
        <v>0.116</v>
      </c>
      <c r="F261" s="14">
        <v>1</v>
      </c>
      <c r="G261" s="19">
        <f t="shared" si="34"/>
        <v>0.115</v>
      </c>
      <c r="H261" s="20">
        <v>0.013</v>
      </c>
      <c r="I261" s="20">
        <f t="shared" si="35"/>
        <v>10.248266554981619</v>
      </c>
      <c r="J261" s="20">
        <f t="shared" si="32"/>
        <v>0.010248266554981619</v>
      </c>
      <c r="K261" s="20">
        <f t="shared" si="36"/>
        <v>0.2562066638745405</v>
      </c>
      <c r="L261" s="21">
        <f t="shared" si="37"/>
        <v>0.2562066638745405</v>
      </c>
    </row>
    <row r="262" spans="1:12" ht="15">
      <c r="A262" s="12" t="s">
        <v>764</v>
      </c>
      <c r="B262" s="11">
        <v>255</v>
      </c>
      <c r="C262" s="11">
        <v>750</v>
      </c>
      <c r="D262" s="14">
        <f t="shared" si="38"/>
        <v>0.75</v>
      </c>
      <c r="E262" s="11">
        <v>0.105</v>
      </c>
      <c r="F262" s="14">
        <v>1</v>
      </c>
      <c r="G262" s="19">
        <f t="shared" si="34"/>
        <v>0.104</v>
      </c>
      <c r="H262" s="20">
        <v>0.013</v>
      </c>
      <c r="I262" s="20">
        <f t="shared" si="35"/>
        <v>9.267997580157289</v>
      </c>
      <c r="J262" s="20">
        <f t="shared" si="32"/>
        <v>0.009267997580157289</v>
      </c>
      <c r="K262" s="20">
        <f t="shared" si="36"/>
        <v>0.23169993950393222</v>
      </c>
      <c r="L262" s="21">
        <f t="shared" si="37"/>
        <v>0.30893325267190963</v>
      </c>
    </row>
    <row r="263" spans="1:12" ht="15">
      <c r="A263" s="12" t="s">
        <v>757</v>
      </c>
      <c r="B263" s="11">
        <v>256</v>
      </c>
      <c r="C263" s="11">
        <v>750</v>
      </c>
      <c r="D263" s="14">
        <f t="shared" si="38"/>
        <v>0.75</v>
      </c>
      <c r="E263" s="11">
        <v>0.111</v>
      </c>
      <c r="F263" s="14">
        <v>1</v>
      </c>
      <c r="G263" s="19">
        <f t="shared" si="34"/>
        <v>0.11</v>
      </c>
      <c r="H263" s="20">
        <v>0.013</v>
      </c>
      <c r="I263" s="20">
        <f t="shared" si="35"/>
        <v>9.802689748243287</v>
      </c>
      <c r="J263" s="20">
        <f t="shared" si="32"/>
        <v>0.009802689748243287</v>
      </c>
      <c r="K263" s="20">
        <f t="shared" si="36"/>
        <v>0.24506724370608218</v>
      </c>
      <c r="L263" s="21">
        <f t="shared" si="37"/>
        <v>0.3267563249414429</v>
      </c>
    </row>
    <row r="264" spans="1:12" ht="15">
      <c r="A264" s="12" t="s">
        <v>722</v>
      </c>
      <c r="B264" s="11">
        <v>257</v>
      </c>
      <c r="C264" s="11">
        <v>750</v>
      </c>
      <c r="D264" s="14">
        <f t="shared" si="38"/>
        <v>0.75</v>
      </c>
      <c r="E264" s="11">
        <v>0.109</v>
      </c>
      <c r="F264" s="14">
        <v>1</v>
      </c>
      <c r="G264" s="19">
        <f t="shared" si="34"/>
        <v>0.108</v>
      </c>
      <c r="H264" s="20">
        <v>0.013</v>
      </c>
      <c r="I264" s="20">
        <f t="shared" si="35"/>
        <v>9.624459025547955</v>
      </c>
      <c r="J264" s="20">
        <f aca="true" t="shared" si="39" ref="J264:J327">I264*0.001</f>
        <v>0.009624459025547955</v>
      </c>
      <c r="K264" s="20">
        <f t="shared" si="36"/>
        <v>0.24061147563869886</v>
      </c>
      <c r="L264" s="21">
        <f t="shared" si="37"/>
        <v>0.3208153008515985</v>
      </c>
    </row>
    <row r="265" spans="1:12" ht="15">
      <c r="A265" s="12" t="s">
        <v>730</v>
      </c>
      <c r="B265" s="11">
        <v>258</v>
      </c>
      <c r="C265" s="11">
        <v>750</v>
      </c>
      <c r="D265" s="14">
        <f t="shared" si="38"/>
        <v>0.75</v>
      </c>
      <c r="E265" s="11">
        <v>0.103</v>
      </c>
      <c r="F265" s="14">
        <v>1</v>
      </c>
      <c r="G265" s="19">
        <f t="shared" si="34"/>
        <v>0.102</v>
      </c>
      <c r="H265" s="20">
        <v>0.013</v>
      </c>
      <c r="I265" s="20">
        <f t="shared" si="35"/>
        <v>9.089766857461957</v>
      </c>
      <c r="J265" s="20">
        <f t="shared" si="39"/>
        <v>0.009089766857461956</v>
      </c>
      <c r="K265" s="20">
        <f t="shared" si="36"/>
        <v>0.2272441714365489</v>
      </c>
      <c r="L265" s="21">
        <f t="shared" si="37"/>
        <v>0.3029922285820652</v>
      </c>
    </row>
    <row r="266" spans="1:12" ht="15">
      <c r="A266" s="12" t="s">
        <v>765</v>
      </c>
      <c r="B266" s="11">
        <v>259</v>
      </c>
      <c r="C266" s="11">
        <v>1000</v>
      </c>
      <c r="D266" s="14">
        <f t="shared" si="38"/>
        <v>1</v>
      </c>
      <c r="E266" s="11">
        <v>0.109</v>
      </c>
      <c r="F266" s="14">
        <v>1</v>
      </c>
      <c r="G266" s="19">
        <f t="shared" si="34"/>
        <v>0.108</v>
      </c>
      <c r="H266" s="20">
        <v>0.013</v>
      </c>
      <c r="I266" s="20">
        <f t="shared" si="35"/>
        <v>9.624459025547955</v>
      </c>
      <c r="J266" s="20">
        <f t="shared" si="39"/>
        <v>0.009624459025547955</v>
      </c>
      <c r="K266" s="20">
        <f t="shared" si="36"/>
        <v>0.24061147563869886</v>
      </c>
      <c r="L266" s="21">
        <f t="shared" si="37"/>
        <v>0.24061147563869886</v>
      </c>
    </row>
    <row r="267" spans="1:12" ht="15">
      <c r="A267" s="12" t="s">
        <v>719</v>
      </c>
      <c r="B267" s="11">
        <v>260</v>
      </c>
      <c r="C267" s="11">
        <v>1000</v>
      </c>
      <c r="D267" s="14">
        <f t="shared" si="38"/>
        <v>1</v>
      </c>
      <c r="E267" s="11">
        <v>0.113</v>
      </c>
      <c r="F267" s="14">
        <v>1</v>
      </c>
      <c r="G267" s="19">
        <f t="shared" si="34"/>
        <v>0.112</v>
      </c>
      <c r="H267" s="20">
        <v>0.013</v>
      </c>
      <c r="I267" s="20">
        <f t="shared" si="35"/>
        <v>9.980920470938619</v>
      </c>
      <c r="J267" s="20">
        <f t="shared" si="39"/>
        <v>0.009980920470938619</v>
      </c>
      <c r="K267" s="20">
        <f t="shared" si="36"/>
        <v>0.24952301177346548</v>
      </c>
      <c r="L267" s="21">
        <f t="shared" si="37"/>
        <v>0.24952301177346548</v>
      </c>
    </row>
    <row r="268" spans="1:12" ht="15">
      <c r="A268" s="12" t="s">
        <v>733</v>
      </c>
      <c r="B268" s="11">
        <v>261</v>
      </c>
      <c r="C268" s="11">
        <v>1000</v>
      </c>
      <c r="D268" s="14">
        <f t="shared" si="38"/>
        <v>1</v>
      </c>
      <c r="E268" s="11">
        <v>0.109</v>
      </c>
      <c r="F268" s="14">
        <v>1</v>
      </c>
      <c r="G268" s="19">
        <f t="shared" si="34"/>
        <v>0.108</v>
      </c>
      <c r="H268" s="20">
        <v>0.013</v>
      </c>
      <c r="I268" s="20">
        <f t="shared" si="35"/>
        <v>9.624459025547955</v>
      </c>
      <c r="J268" s="20">
        <f t="shared" si="39"/>
        <v>0.009624459025547955</v>
      </c>
      <c r="K268" s="20">
        <f t="shared" si="36"/>
        <v>0.24061147563869886</v>
      </c>
      <c r="L268" s="21">
        <f t="shared" si="37"/>
        <v>0.24061147563869886</v>
      </c>
    </row>
    <row r="269" spans="1:12" ht="15">
      <c r="A269" s="12" t="s">
        <v>725</v>
      </c>
      <c r="B269" s="11">
        <v>262</v>
      </c>
      <c r="C269" s="11">
        <v>1000</v>
      </c>
      <c r="D269" s="14">
        <f t="shared" si="38"/>
        <v>1</v>
      </c>
      <c r="E269" s="11">
        <v>0.117</v>
      </c>
      <c r="F269" s="14">
        <v>1</v>
      </c>
      <c r="G269" s="19">
        <f t="shared" si="34"/>
        <v>0.116</v>
      </c>
      <c r="H269" s="20">
        <v>0.013</v>
      </c>
      <c r="I269" s="20">
        <f t="shared" si="35"/>
        <v>10.337381916329285</v>
      </c>
      <c r="J269" s="20">
        <f t="shared" si="39"/>
        <v>0.010337381916329285</v>
      </c>
      <c r="K269" s="20">
        <f t="shared" si="36"/>
        <v>0.2584345479082321</v>
      </c>
      <c r="L269" s="21">
        <f t="shared" si="37"/>
        <v>0.2584345479082321</v>
      </c>
    </row>
    <row r="270" spans="1:12" ht="15">
      <c r="A270" s="12" t="s">
        <v>726</v>
      </c>
      <c r="B270" s="11">
        <v>263</v>
      </c>
      <c r="C270" s="11">
        <v>1000</v>
      </c>
      <c r="D270" s="14">
        <f t="shared" si="38"/>
        <v>1</v>
      </c>
      <c r="E270" s="11">
        <v>0.12</v>
      </c>
      <c r="F270" s="14">
        <v>1</v>
      </c>
      <c r="G270" s="19">
        <f t="shared" si="34"/>
        <v>0.119</v>
      </c>
      <c r="H270" s="20">
        <v>0.013</v>
      </c>
      <c r="I270" s="20">
        <f t="shared" si="35"/>
        <v>10.604728000372283</v>
      </c>
      <c r="J270" s="20">
        <f t="shared" si="39"/>
        <v>0.010604728000372283</v>
      </c>
      <c r="K270" s="20">
        <f t="shared" si="36"/>
        <v>0.2651182000093071</v>
      </c>
      <c r="L270" s="21">
        <f t="shared" si="37"/>
        <v>0.2651182000093071</v>
      </c>
    </row>
    <row r="271" spans="1:12" ht="15">
      <c r="A271" s="12" t="s">
        <v>766</v>
      </c>
      <c r="B271" s="11">
        <v>264</v>
      </c>
      <c r="C271" s="11">
        <v>1000</v>
      </c>
      <c r="D271" s="14">
        <f t="shared" si="38"/>
        <v>1</v>
      </c>
      <c r="E271" s="11">
        <v>0.129</v>
      </c>
      <c r="F271" s="14">
        <v>1</v>
      </c>
      <c r="G271" s="19">
        <f t="shared" si="34"/>
        <v>0.128</v>
      </c>
      <c r="H271" s="20">
        <v>0.013</v>
      </c>
      <c r="I271" s="20">
        <f t="shared" si="35"/>
        <v>11.40676625250128</v>
      </c>
      <c r="J271" s="20">
        <f t="shared" si="39"/>
        <v>0.011406766252501279</v>
      </c>
      <c r="K271" s="20">
        <f t="shared" si="36"/>
        <v>0.285169156312532</v>
      </c>
      <c r="L271" s="21">
        <f t="shared" si="37"/>
        <v>0.285169156312532</v>
      </c>
    </row>
    <row r="272" spans="1:12" ht="15">
      <c r="A272" s="12" t="s">
        <v>727</v>
      </c>
      <c r="B272" s="11">
        <v>265</v>
      </c>
      <c r="C272" s="11">
        <v>700</v>
      </c>
      <c r="D272" s="14">
        <f t="shared" si="38"/>
        <v>0.7</v>
      </c>
      <c r="E272" s="11">
        <v>0.11</v>
      </c>
      <c r="F272" s="14">
        <v>1</v>
      </c>
      <c r="G272" s="19">
        <f t="shared" si="34"/>
        <v>0.109</v>
      </c>
      <c r="H272" s="20">
        <v>0.013</v>
      </c>
      <c r="I272" s="20">
        <f t="shared" si="35"/>
        <v>9.71357438689562</v>
      </c>
      <c r="J272" s="20">
        <f t="shared" si="39"/>
        <v>0.00971357438689562</v>
      </c>
      <c r="K272" s="20">
        <f t="shared" si="36"/>
        <v>0.2428393596723905</v>
      </c>
      <c r="L272" s="21">
        <f t="shared" si="37"/>
        <v>0.3469133709605579</v>
      </c>
    </row>
    <row r="273" spans="1:12" ht="15">
      <c r="A273" s="12" t="s">
        <v>756</v>
      </c>
      <c r="B273" s="11">
        <v>266</v>
      </c>
      <c r="C273" s="11">
        <v>700</v>
      </c>
      <c r="D273" s="14">
        <f t="shared" si="38"/>
        <v>0.7</v>
      </c>
      <c r="E273" s="11">
        <v>0.104</v>
      </c>
      <c r="F273" s="14">
        <v>1</v>
      </c>
      <c r="G273" s="19">
        <f t="shared" si="34"/>
        <v>0.103</v>
      </c>
      <c r="H273" s="20">
        <v>0.013</v>
      </c>
      <c r="I273" s="20">
        <f t="shared" si="35"/>
        <v>9.178882218809623</v>
      </c>
      <c r="J273" s="20">
        <f t="shared" si="39"/>
        <v>0.009178882218809623</v>
      </c>
      <c r="K273" s="20">
        <f t="shared" si="36"/>
        <v>0.22947205547024058</v>
      </c>
      <c r="L273" s="21">
        <f t="shared" si="37"/>
        <v>0.3278172221003437</v>
      </c>
    </row>
    <row r="274" spans="1:12" ht="15">
      <c r="A274" s="12" t="s">
        <v>764</v>
      </c>
      <c r="B274" s="11">
        <v>267</v>
      </c>
      <c r="C274" s="11">
        <v>700</v>
      </c>
      <c r="D274" s="14">
        <f t="shared" si="38"/>
        <v>0.7</v>
      </c>
      <c r="E274" s="11">
        <v>0.096</v>
      </c>
      <c r="F274" s="14">
        <v>1</v>
      </c>
      <c r="G274" s="19">
        <f t="shared" si="34"/>
        <v>0.095</v>
      </c>
      <c r="H274" s="20">
        <v>0.013</v>
      </c>
      <c r="I274" s="20">
        <f t="shared" si="35"/>
        <v>8.465959328028292</v>
      </c>
      <c r="J274" s="20">
        <f t="shared" si="39"/>
        <v>0.008465959328028292</v>
      </c>
      <c r="K274" s="20">
        <f t="shared" si="36"/>
        <v>0.21164898320070732</v>
      </c>
      <c r="L274" s="21">
        <f t="shared" si="37"/>
        <v>0.30235569028672477</v>
      </c>
    </row>
    <row r="275" spans="1:12" ht="15">
      <c r="A275" s="12" t="s">
        <v>729</v>
      </c>
      <c r="B275" s="11">
        <v>268</v>
      </c>
      <c r="C275" s="11">
        <v>500</v>
      </c>
      <c r="D275" s="14">
        <f t="shared" si="38"/>
        <v>0.5</v>
      </c>
      <c r="E275" s="11">
        <v>0.076</v>
      </c>
      <c r="F275" s="14">
        <v>1</v>
      </c>
      <c r="G275" s="19">
        <f t="shared" si="34"/>
        <v>0.075</v>
      </c>
      <c r="H275" s="20">
        <v>0.013</v>
      </c>
      <c r="I275" s="20">
        <f t="shared" si="35"/>
        <v>6.683652101074968</v>
      </c>
      <c r="J275" s="20">
        <f t="shared" si="39"/>
        <v>0.006683652101074969</v>
      </c>
      <c r="K275" s="20">
        <f t="shared" si="36"/>
        <v>0.1670913025268742</v>
      </c>
      <c r="L275" s="21">
        <f t="shared" si="37"/>
        <v>0.3341826050537484</v>
      </c>
    </row>
    <row r="276" spans="1:12" ht="15">
      <c r="A276" s="12" t="s">
        <v>722</v>
      </c>
      <c r="B276" s="11">
        <v>269</v>
      </c>
      <c r="C276" s="11">
        <v>500</v>
      </c>
      <c r="D276" s="14">
        <f t="shared" si="38"/>
        <v>0.5</v>
      </c>
      <c r="E276" s="11">
        <v>0.067</v>
      </c>
      <c r="F276" s="14">
        <v>1</v>
      </c>
      <c r="G276" s="19">
        <f t="shared" si="34"/>
        <v>0.066</v>
      </c>
      <c r="H276" s="20">
        <v>0.013</v>
      </c>
      <c r="I276" s="20">
        <f t="shared" si="35"/>
        <v>5.881613848945972</v>
      </c>
      <c r="J276" s="20">
        <f t="shared" si="39"/>
        <v>0.0058816138489459725</v>
      </c>
      <c r="K276" s="20">
        <f t="shared" si="36"/>
        <v>0.1470403462236493</v>
      </c>
      <c r="L276" s="21">
        <f t="shared" si="37"/>
        <v>0.2940806924472986</v>
      </c>
    </row>
    <row r="277" spans="1:12" ht="15">
      <c r="A277" s="12" t="s">
        <v>730</v>
      </c>
      <c r="B277" s="11">
        <v>270</v>
      </c>
      <c r="C277" s="11">
        <v>500</v>
      </c>
      <c r="D277" s="14">
        <f t="shared" si="38"/>
        <v>0.5</v>
      </c>
      <c r="E277" s="11">
        <v>0.084</v>
      </c>
      <c r="F277" s="14">
        <v>1</v>
      </c>
      <c r="G277" s="19">
        <f t="shared" si="34"/>
        <v>0.083</v>
      </c>
      <c r="H277" s="20">
        <v>0.013</v>
      </c>
      <c r="I277" s="20">
        <f t="shared" si="35"/>
        <v>7.396574991856299</v>
      </c>
      <c r="J277" s="20">
        <f t="shared" si="39"/>
        <v>0.007396574991856299</v>
      </c>
      <c r="K277" s="20">
        <f t="shared" si="36"/>
        <v>0.18491437479640746</v>
      </c>
      <c r="L277" s="21">
        <f t="shared" si="37"/>
        <v>0.3698287495928149</v>
      </c>
    </row>
    <row r="278" spans="1:12" ht="15">
      <c r="A278" s="12" t="s">
        <v>767</v>
      </c>
      <c r="B278" s="11">
        <v>271</v>
      </c>
      <c r="C278" s="11">
        <v>1000</v>
      </c>
      <c r="D278" s="14">
        <f t="shared" si="38"/>
        <v>1</v>
      </c>
      <c r="E278" s="11">
        <v>0.142</v>
      </c>
      <c r="F278" s="14">
        <v>1</v>
      </c>
      <c r="G278" s="19">
        <f t="shared" si="34"/>
        <v>0.141</v>
      </c>
      <c r="H278" s="20">
        <v>0.013</v>
      </c>
      <c r="I278" s="20">
        <f t="shared" si="35"/>
        <v>12.565265950020938</v>
      </c>
      <c r="J278" s="20">
        <f t="shared" si="39"/>
        <v>0.01256526595002094</v>
      </c>
      <c r="K278" s="20">
        <f t="shared" si="36"/>
        <v>0.3141316487505235</v>
      </c>
      <c r="L278" s="21">
        <f t="shared" si="37"/>
        <v>0.3141316487505235</v>
      </c>
    </row>
    <row r="279" spans="1:12" ht="15">
      <c r="A279" s="12" t="s">
        <v>719</v>
      </c>
      <c r="B279" s="11">
        <v>272</v>
      </c>
      <c r="C279" s="11">
        <v>650</v>
      </c>
      <c r="D279" s="14">
        <f t="shared" si="38"/>
        <v>0.65</v>
      </c>
      <c r="E279" s="11">
        <v>0.094</v>
      </c>
      <c r="F279" s="14">
        <v>1</v>
      </c>
      <c r="G279" s="19">
        <f t="shared" si="34"/>
        <v>0.093</v>
      </c>
      <c r="H279" s="20">
        <v>0.013</v>
      </c>
      <c r="I279" s="20">
        <f t="shared" si="35"/>
        <v>8.28772860533296</v>
      </c>
      <c r="J279" s="20">
        <f t="shared" si="39"/>
        <v>0.00828772860533296</v>
      </c>
      <c r="K279" s="20">
        <f t="shared" si="36"/>
        <v>0.207193215133324</v>
      </c>
      <c r="L279" s="21">
        <f t="shared" si="37"/>
        <v>0.31875879251280614</v>
      </c>
    </row>
    <row r="280" spans="1:12" ht="15">
      <c r="A280" s="12" t="s">
        <v>733</v>
      </c>
      <c r="B280" s="11">
        <v>273</v>
      </c>
      <c r="C280" s="11">
        <v>650</v>
      </c>
      <c r="D280" s="14">
        <f t="shared" si="38"/>
        <v>0.65</v>
      </c>
      <c r="E280" s="11">
        <v>0.098</v>
      </c>
      <c r="F280" s="14">
        <v>1</v>
      </c>
      <c r="G280" s="19">
        <f t="shared" si="34"/>
        <v>0.097</v>
      </c>
      <c r="H280" s="20">
        <v>0.013</v>
      </c>
      <c r="I280" s="20">
        <f t="shared" si="35"/>
        <v>8.644190050723626</v>
      </c>
      <c r="J280" s="20">
        <f t="shared" si="39"/>
        <v>0.008644190050723626</v>
      </c>
      <c r="K280" s="20">
        <f t="shared" si="36"/>
        <v>0.21610475126809067</v>
      </c>
      <c r="L280" s="21">
        <f t="shared" si="37"/>
        <v>0.33246884810475485</v>
      </c>
    </row>
    <row r="281" spans="1:12" ht="15">
      <c r="A281" s="12" t="s">
        <v>725</v>
      </c>
      <c r="B281" s="11">
        <v>274</v>
      </c>
      <c r="C281" s="11">
        <v>650</v>
      </c>
      <c r="D281" s="14">
        <f t="shared" si="38"/>
        <v>0.65</v>
      </c>
      <c r="E281" s="11">
        <v>0.102</v>
      </c>
      <c r="F281" s="14">
        <v>1</v>
      </c>
      <c r="G281" s="19">
        <f t="shared" si="34"/>
        <v>0.10099999999999999</v>
      </c>
      <c r="H281" s="20">
        <v>0.013</v>
      </c>
      <c r="I281" s="20">
        <f t="shared" si="35"/>
        <v>9.00065149611429</v>
      </c>
      <c r="J281" s="20">
        <f t="shared" si="39"/>
        <v>0.00900065149611429</v>
      </c>
      <c r="K281" s="20">
        <f t="shared" si="36"/>
        <v>0.22501628740285723</v>
      </c>
      <c r="L281" s="21">
        <f t="shared" si="37"/>
        <v>0.3461789036967034</v>
      </c>
    </row>
    <row r="282" spans="1:12" ht="15">
      <c r="A282" s="12" t="s">
        <v>768</v>
      </c>
      <c r="B282" s="11">
        <v>275</v>
      </c>
      <c r="C282" s="11">
        <v>650</v>
      </c>
      <c r="D282" s="14">
        <f t="shared" si="38"/>
        <v>0.65</v>
      </c>
      <c r="E282" s="11">
        <v>0.1</v>
      </c>
      <c r="F282" s="14">
        <v>1</v>
      </c>
      <c r="G282" s="19">
        <f t="shared" si="34"/>
        <v>0.099</v>
      </c>
      <c r="H282" s="20">
        <v>0.013</v>
      </c>
      <c r="I282" s="20">
        <f t="shared" si="35"/>
        <v>8.822420773418958</v>
      </c>
      <c r="J282" s="20">
        <f t="shared" si="39"/>
        <v>0.008822420773418958</v>
      </c>
      <c r="K282" s="20">
        <f t="shared" si="36"/>
        <v>0.22056051933547396</v>
      </c>
      <c r="L282" s="21">
        <f t="shared" si="37"/>
        <v>0.33932387590072915</v>
      </c>
    </row>
    <row r="283" spans="1:12" ht="15">
      <c r="A283" s="12" t="s">
        <v>720</v>
      </c>
      <c r="B283" s="11">
        <v>276</v>
      </c>
      <c r="C283" s="11">
        <v>650</v>
      </c>
      <c r="D283" s="14">
        <f t="shared" si="38"/>
        <v>0.65</v>
      </c>
      <c r="E283" s="11">
        <v>0.096</v>
      </c>
      <c r="F283" s="14">
        <v>1</v>
      </c>
      <c r="G283" s="19">
        <f t="shared" si="34"/>
        <v>0.095</v>
      </c>
      <c r="H283" s="20">
        <v>0.013</v>
      </c>
      <c r="I283" s="20">
        <f t="shared" si="35"/>
        <v>8.465959328028292</v>
      </c>
      <c r="J283" s="20">
        <f t="shared" si="39"/>
        <v>0.008465959328028292</v>
      </c>
      <c r="K283" s="20">
        <f t="shared" si="36"/>
        <v>0.21164898320070732</v>
      </c>
      <c r="L283" s="21">
        <f t="shared" si="37"/>
        <v>0.3256138203087805</v>
      </c>
    </row>
    <row r="284" spans="1:12" ht="15">
      <c r="A284" s="12" t="s">
        <v>769</v>
      </c>
      <c r="B284" s="11">
        <v>277</v>
      </c>
      <c r="C284" s="11">
        <v>500</v>
      </c>
      <c r="D284" s="14">
        <f t="shared" si="38"/>
        <v>0.5</v>
      </c>
      <c r="E284" s="11">
        <v>0.079</v>
      </c>
      <c r="F284" s="14">
        <v>1</v>
      </c>
      <c r="G284" s="19">
        <f t="shared" si="34"/>
        <v>0.078</v>
      </c>
      <c r="H284" s="20">
        <v>0.013</v>
      </c>
      <c r="I284" s="20">
        <f t="shared" si="35"/>
        <v>6.9509981851179665</v>
      </c>
      <c r="J284" s="20">
        <f t="shared" si="39"/>
        <v>0.006950998185117967</v>
      </c>
      <c r="K284" s="20">
        <f t="shared" si="36"/>
        <v>0.17377495462794917</v>
      </c>
      <c r="L284" s="21">
        <f t="shared" si="37"/>
        <v>0.34754990925589835</v>
      </c>
    </row>
    <row r="285" spans="1:12" ht="15">
      <c r="A285" s="12" t="s">
        <v>721</v>
      </c>
      <c r="B285" s="11">
        <v>278</v>
      </c>
      <c r="C285" s="11">
        <v>500</v>
      </c>
      <c r="D285" s="14">
        <f t="shared" si="38"/>
        <v>0.5</v>
      </c>
      <c r="E285" s="11">
        <v>0.076</v>
      </c>
      <c r="F285" s="14">
        <v>1</v>
      </c>
      <c r="G285" s="19">
        <f t="shared" si="34"/>
        <v>0.075</v>
      </c>
      <c r="H285" s="20">
        <v>0.013</v>
      </c>
      <c r="I285" s="20">
        <f t="shared" si="35"/>
        <v>6.683652101074968</v>
      </c>
      <c r="J285" s="20">
        <f t="shared" si="39"/>
        <v>0.006683652101074969</v>
      </c>
      <c r="K285" s="20">
        <f t="shared" si="36"/>
        <v>0.1670913025268742</v>
      </c>
      <c r="L285" s="21">
        <f t="shared" si="37"/>
        <v>0.3341826050537484</v>
      </c>
    </row>
    <row r="286" spans="1:12" ht="15">
      <c r="A286" s="12" t="s">
        <v>770</v>
      </c>
      <c r="B286" s="11">
        <v>279</v>
      </c>
      <c r="C286" s="11">
        <v>500</v>
      </c>
      <c r="D286" s="14">
        <f t="shared" si="38"/>
        <v>0.5</v>
      </c>
      <c r="E286" s="11">
        <v>0.083</v>
      </c>
      <c r="F286" s="14">
        <v>1</v>
      </c>
      <c r="G286" s="19">
        <f t="shared" si="34"/>
        <v>0.082</v>
      </c>
      <c r="H286" s="20">
        <v>0.013</v>
      </c>
      <c r="I286" s="20">
        <f t="shared" si="35"/>
        <v>7.307459630508633</v>
      </c>
      <c r="J286" s="20">
        <f t="shared" si="39"/>
        <v>0.007307459630508633</v>
      </c>
      <c r="K286" s="20">
        <f t="shared" si="36"/>
        <v>0.18268649076271581</v>
      </c>
      <c r="L286" s="21">
        <f t="shared" si="37"/>
        <v>0.36537298152543163</v>
      </c>
    </row>
    <row r="287" spans="1:12" ht="15">
      <c r="A287" s="12" t="s">
        <v>758</v>
      </c>
      <c r="B287" s="11">
        <v>280</v>
      </c>
      <c r="C287" s="11">
        <v>500</v>
      </c>
      <c r="D287" s="14">
        <f t="shared" si="38"/>
        <v>0.5</v>
      </c>
      <c r="E287" s="11">
        <v>0.078</v>
      </c>
      <c r="F287" s="14">
        <v>1</v>
      </c>
      <c r="G287" s="19">
        <f t="shared" si="34"/>
        <v>0.077</v>
      </c>
      <c r="H287" s="20">
        <v>0.013</v>
      </c>
      <c r="I287" s="20">
        <f t="shared" si="35"/>
        <v>6.8618828237703005</v>
      </c>
      <c r="J287" s="20">
        <f t="shared" si="39"/>
        <v>0.006861882823770301</v>
      </c>
      <c r="K287" s="20">
        <f t="shared" si="36"/>
        <v>0.1715470705942575</v>
      </c>
      <c r="L287" s="21">
        <f t="shared" si="37"/>
        <v>0.343094141188515</v>
      </c>
    </row>
    <row r="288" spans="1:12" ht="15">
      <c r="A288" s="12" t="s">
        <v>752</v>
      </c>
      <c r="B288" s="11">
        <v>281</v>
      </c>
      <c r="C288" s="11">
        <v>500</v>
      </c>
      <c r="D288" s="14">
        <f t="shared" si="38"/>
        <v>0.5</v>
      </c>
      <c r="E288" s="11">
        <v>0.094</v>
      </c>
      <c r="F288" s="14">
        <v>1</v>
      </c>
      <c r="G288" s="19">
        <f t="shared" si="34"/>
        <v>0.093</v>
      </c>
      <c r="H288" s="20">
        <v>0.013</v>
      </c>
      <c r="I288" s="20">
        <f t="shared" si="35"/>
        <v>8.28772860533296</v>
      </c>
      <c r="J288" s="20">
        <f t="shared" si="39"/>
        <v>0.00828772860533296</v>
      </c>
      <c r="K288" s="20">
        <f t="shared" si="36"/>
        <v>0.207193215133324</v>
      </c>
      <c r="L288" s="21">
        <f t="shared" si="37"/>
        <v>0.414386430266648</v>
      </c>
    </row>
    <row r="289" spans="1:12" ht="15">
      <c r="A289" s="12" t="s">
        <v>730</v>
      </c>
      <c r="B289" s="11">
        <v>282</v>
      </c>
      <c r="C289" s="11">
        <v>500</v>
      </c>
      <c r="D289" s="14">
        <f t="shared" si="38"/>
        <v>0.5</v>
      </c>
      <c r="E289" s="11">
        <v>0.104</v>
      </c>
      <c r="F289" s="14">
        <v>1</v>
      </c>
      <c r="G289" s="19">
        <f t="shared" si="34"/>
        <v>0.103</v>
      </c>
      <c r="H289" s="20">
        <v>0.013</v>
      </c>
      <c r="I289" s="20">
        <f t="shared" si="35"/>
        <v>9.178882218809623</v>
      </c>
      <c r="J289" s="20">
        <f t="shared" si="39"/>
        <v>0.009178882218809623</v>
      </c>
      <c r="K289" s="20">
        <f t="shared" si="36"/>
        <v>0.22947205547024058</v>
      </c>
      <c r="L289" s="21">
        <f t="shared" si="37"/>
        <v>0.45894411094048115</v>
      </c>
    </row>
    <row r="290" spans="1:12" ht="15">
      <c r="A290" s="12" t="s">
        <v>771</v>
      </c>
      <c r="B290" s="11">
        <v>283</v>
      </c>
      <c r="C290" s="11">
        <v>1000</v>
      </c>
      <c r="D290" s="14">
        <f t="shared" si="38"/>
        <v>1</v>
      </c>
      <c r="E290" s="11">
        <v>0.043</v>
      </c>
      <c r="F290" s="14">
        <v>1</v>
      </c>
      <c r="G290" s="19">
        <f t="shared" si="34"/>
        <v>0.041999999999999996</v>
      </c>
      <c r="H290" s="20">
        <v>0.013</v>
      </c>
      <c r="I290" s="20">
        <f t="shared" si="35"/>
        <v>3.742845176601982</v>
      </c>
      <c r="J290" s="20">
        <f t="shared" si="39"/>
        <v>0.003742845176601982</v>
      </c>
      <c r="K290" s="20">
        <f t="shared" si="36"/>
        <v>0.09357112941504955</v>
      </c>
      <c r="L290" s="21">
        <f t="shared" si="37"/>
        <v>0.09357112941504955</v>
      </c>
    </row>
    <row r="291" spans="1:12" ht="15">
      <c r="A291" s="12" t="s">
        <v>719</v>
      </c>
      <c r="B291" s="11">
        <v>284</v>
      </c>
      <c r="C291" s="11">
        <v>1000</v>
      </c>
      <c r="D291" s="14">
        <f t="shared" si="38"/>
        <v>1</v>
      </c>
      <c r="E291" s="11">
        <v>0.065</v>
      </c>
      <c r="F291" s="14">
        <v>1</v>
      </c>
      <c r="G291" s="19">
        <f t="shared" si="34"/>
        <v>0.064</v>
      </c>
      <c r="H291" s="20">
        <v>0.013</v>
      </c>
      <c r="I291" s="20">
        <f t="shared" si="35"/>
        <v>5.70338312625064</v>
      </c>
      <c r="J291" s="20">
        <f t="shared" si="39"/>
        <v>0.0057033831262506395</v>
      </c>
      <c r="K291" s="20">
        <f t="shared" si="36"/>
        <v>0.142584578156266</v>
      </c>
      <c r="L291" s="21">
        <f t="shared" si="37"/>
        <v>0.142584578156266</v>
      </c>
    </row>
    <row r="292" spans="1:12" ht="15">
      <c r="A292" s="12" t="s">
        <v>733</v>
      </c>
      <c r="B292" s="11">
        <v>285</v>
      </c>
      <c r="C292" s="11">
        <v>1000</v>
      </c>
      <c r="D292" s="14">
        <f t="shared" si="38"/>
        <v>1</v>
      </c>
      <c r="E292" s="11">
        <v>0.098</v>
      </c>
      <c r="F292" s="14">
        <v>1</v>
      </c>
      <c r="G292" s="19">
        <f t="shared" si="34"/>
        <v>0.097</v>
      </c>
      <c r="H292" s="20">
        <v>0.013</v>
      </c>
      <c r="I292" s="20">
        <f t="shared" si="35"/>
        <v>8.644190050723626</v>
      </c>
      <c r="J292" s="20">
        <f t="shared" si="39"/>
        <v>0.008644190050723626</v>
      </c>
      <c r="K292" s="20">
        <f t="shared" si="36"/>
        <v>0.21610475126809067</v>
      </c>
      <c r="L292" s="21">
        <f t="shared" si="37"/>
        <v>0.21610475126809067</v>
      </c>
    </row>
    <row r="293" spans="1:12" ht="15">
      <c r="A293" s="12" t="s">
        <v>725</v>
      </c>
      <c r="B293" s="11">
        <v>286</v>
      </c>
      <c r="C293" s="11">
        <v>1000</v>
      </c>
      <c r="D293" s="14">
        <f t="shared" si="38"/>
        <v>1</v>
      </c>
      <c r="E293" s="11">
        <v>0.13</v>
      </c>
      <c r="F293" s="14">
        <v>1</v>
      </c>
      <c r="G293" s="19">
        <f t="shared" si="34"/>
        <v>0.129</v>
      </c>
      <c r="H293" s="20">
        <v>0.013</v>
      </c>
      <c r="I293" s="20">
        <f t="shared" si="35"/>
        <v>11.495881613848946</v>
      </c>
      <c r="J293" s="20">
        <f t="shared" si="39"/>
        <v>0.011495881613848945</v>
      </c>
      <c r="K293" s="20">
        <f t="shared" si="36"/>
        <v>0.2873970403462236</v>
      </c>
      <c r="L293" s="21">
        <f t="shared" si="37"/>
        <v>0.2873970403462236</v>
      </c>
    </row>
    <row r="294" spans="1:12" ht="15">
      <c r="A294" s="12" t="s">
        <v>772</v>
      </c>
      <c r="B294" s="11">
        <v>287</v>
      </c>
      <c r="C294" s="11">
        <v>1000</v>
      </c>
      <c r="D294" s="14">
        <f t="shared" si="38"/>
        <v>1</v>
      </c>
      <c r="E294" s="11">
        <v>0.144</v>
      </c>
      <c r="F294" s="14">
        <v>1</v>
      </c>
      <c r="G294" s="19">
        <f t="shared" si="34"/>
        <v>0.143</v>
      </c>
      <c r="H294" s="20">
        <v>0.013</v>
      </c>
      <c r="I294" s="20">
        <f t="shared" si="35"/>
        <v>12.743496672716272</v>
      </c>
      <c r="J294" s="20">
        <f t="shared" si="39"/>
        <v>0.012743496672716273</v>
      </c>
      <c r="K294" s="20">
        <f t="shared" si="36"/>
        <v>0.3185874168179068</v>
      </c>
      <c r="L294" s="21">
        <f t="shared" si="37"/>
        <v>0.3185874168179068</v>
      </c>
    </row>
    <row r="295" spans="1:12" ht="15">
      <c r="A295" s="12" t="s">
        <v>720</v>
      </c>
      <c r="B295" s="11">
        <v>288</v>
      </c>
      <c r="C295" s="11">
        <v>1000</v>
      </c>
      <c r="D295" s="14">
        <f t="shared" si="38"/>
        <v>1</v>
      </c>
      <c r="E295" s="11">
        <v>0.147</v>
      </c>
      <c r="F295" s="14">
        <v>1</v>
      </c>
      <c r="G295" s="19">
        <f t="shared" si="34"/>
        <v>0.146</v>
      </c>
      <c r="H295" s="20">
        <v>0.013</v>
      </c>
      <c r="I295" s="20">
        <f t="shared" si="35"/>
        <v>13.01084275675927</v>
      </c>
      <c r="J295" s="20">
        <f t="shared" si="39"/>
        <v>0.013010842756759271</v>
      </c>
      <c r="K295" s="20">
        <f t="shared" si="36"/>
        <v>0.32527106891898183</v>
      </c>
      <c r="L295" s="21">
        <f t="shared" si="37"/>
        <v>0.32527106891898183</v>
      </c>
    </row>
    <row r="296" spans="1:12" ht="15">
      <c r="A296" s="12" t="s">
        <v>760</v>
      </c>
      <c r="B296" s="11">
        <v>289</v>
      </c>
      <c r="C296" s="11">
        <v>1000</v>
      </c>
      <c r="D296" s="14">
        <f t="shared" si="38"/>
        <v>1</v>
      </c>
      <c r="E296" s="11">
        <v>0.147</v>
      </c>
      <c r="F296" s="14">
        <v>1</v>
      </c>
      <c r="G296" s="19">
        <f t="shared" si="34"/>
        <v>0.146</v>
      </c>
      <c r="H296" s="20">
        <v>0.013</v>
      </c>
      <c r="I296" s="20">
        <f t="shared" si="35"/>
        <v>13.01084275675927</v>
      </c>
      <c r="J296" s="20">
        <f t="shared" si="39"/>
        <v>0.013010842756759271</v>
      </c>
      <c r="K296" s="20">
        <f t="shared" si="36"/>
        <v>0.32527106891898183</v>
      </c>
      <c r="L296" s="21">
        <f t="shared" si="37"/>
        <v>0.32527106891898183</v>
      </c>
    </row>
    <row r="297" spans="1:12" ht="15">
      <c r="A297" s="12" t="s">
        <v>721</v>
      </c>
      <c r="B297" s="11">
        <v>290</v>
      </c>
      <c r="C297" s="11">
        <v>750</v>
      </c>
      <c r="D297" s="14">
        <f t="shared" si="38"/>
        <v>0.75</v>
      </c>
      <c r="E297" s="11">
        <v>0.13</v>
      </c>
      <c r="F297" s="14">
        <v>1</v>
      </c>
      <c r="G297" s="19">
        <f t="shared" si="34"/>
        <v>0.129</v>
      </c>
      <c r="H297" s="20">
        <v>0.013</v>
      </c>
      <c r="I297" s="20">
        <f t="shared" si="35"/>
        <v>11.495881613848946</v>
      </c>
      <c r="J297" s="20">
        <f t="shared" si="39"/>
        <v>0.011495881613848945</v>
      </c>
      <c r="K297" s="20">
        <f t="shared" si="36"/>
        <v>0.2873970403462236</v>
      </c>
      <c r="L297" s="21">
        <f t="shared" si="37"/>
        <v>0.3831960537949648</v>
      </c>
    </row>
    <row r="298" spans="1:12" ht="15">
      <c r="A298" s="12" t="s">
        <v>770</v>
      </c>
      <c r="B298" s="11">
        <v>291</v>
      </c>
      <c r="C298" s="11">
        <v>750</v>
      </c>
      <c r="D298" s="14">
        <f t="shared" si="38"/>
        <v>0.75</v>
      </c>
      <c r="E298" s="11">
        <v>0.16</v>
      </c>
      <c r="F298" s="14">
        <v>1</v>
      </c>
      <c r="G298" s="19">
        <f t="shared" si="34"/>
        <v>0.159</v>
      </c>
      <c r="H298" s="20">
        <v>0.013</v>
      </c>
      <c r="I298" s="20">
        <f t="shared" si="35"/>
        <v>14.169342454278933</v>
      </c>
      <c r="J298" s="20">
        <f t="shared" si="39"/>
        <v>0.014169342454278934</v>
      </c>
      <c r="K298" s="20">
        <f t="shared" si="36"/>
        <v>0.3542335613569733</v>
      </c>
      <c r="L298" s="21">
        <f t="shared" si="37"/>
        <v>0.4723114151426311</v>
      </c>
    </row>
    <row r="299" spans="1:12" ht="15">
      <c r="A299" s="12" t="s">
        <v>757</v>
      </c>
      <c r="B299" s="11">
        <v>292</v>
      </c>
      <c r="C299" s="11">
        <v>750</v>
      </c>
      <c r="D299" s="14">
        <f t="shared" si="38"/>
        <v>0.75</v>
      </c>
      <c r="E299" s="11">
        <v>0.15</v>
      </c>
      <c r="F299" s="14">
        <v>1</v>
      </c>
      <c r="G299" s="19">
        <f t="shared" si="34"/>
        <v>0.149</v>
      </c>
      <c r="H299" s="20">
        <v>0.013</v>
      </c>
      <c r="I299" s="20">
        <f t="shared" si="35"/>
        <v>13.278188840802269</v>
      </c>
      <c r="J299" s="20">
        <f t="shared" si="39"/>
        <v>0.01327818884080227</v>
      </c>
      <c r="K299" s="20">
        <f t="shared" si="36"/>
        <v>0.33195472102005674</v>
      </c>
      <c r="L299" s="21">
        <f t="shared" si="37"/>
        <v>0.442606294693409</v>
      </c>
    </row>
    <row r="300" spans="1:12" ht="15">
      <c r="A300" s="12" t="s">
        <v>752</v>
      </c>
      <c r="B300" s="11">
        <v>293</v>
      </c>
      <c r="C300" s="11">
        <v>500</v>
      </c>
      <c r="D300" s="14">
        <f t="shared" si="38"/>
        <v>0.5</v>
      </c>
      <c r="E300" s="11">
        <v>0.109</v>
      </c>
      <c r="F300" s="14">
        <v>1</v>
      </c>
      <c r="G300" s="19">
        <f aca="true" t="shared" si="40" ref="G300:G363">E300-$T$18</f>
        <v>0.108</v>
      </c>
      <c r="H300" s="20">
        <v>0.013</v>
      </c>
      <c r="I300" s="20">
        <f aca="true" t="shared" si="41" ref="I300:I363">G300/$U$29</f>
        <v>9.624459025547955</v>
      </c>
      <c r="J300" s="20">
        <f t="shared" si="39"/>
        <v>0.009624459025547955</v>
      </c>
      <c r="K300" s="20">
        <f aca="true" t="shared" si="42" ref="K300:K363">J300*5/2*10/1*F300</f>
        <v>0.24061147563869886</v>
      </c>
      <c r="L300" s="21">
        <f aca="true" t="shared" si="43" ref="L300:L363">K300/D300</f>
        <v>0.4812229512773977</v>
      </c>
    </row>
    <row r="301" spans="1:12" ht="15">
      <c r="A301" s="12" t="s">
        <v>730</v>
      </c>
      <c r="B301" s="11">
        <v>294</v>
      </c>
      <c r="C301" s="11">
        <v>500</v>
      </c>
      <c r="D301" s="14">
        <f t="shared" si="38"/>
        <v>0.5</v>
      </c>
      <c r="E301" s="11">
        <v>0.067</v>
      </c>
      <c r="F301" s="14">
        <v>1</v>
      </c>
      <c r="G301" s="19">
        <f t="shared" si="40"/>
        <v>0.066</v>
      </c>
      <c r="H301" s="20">
        <v>0.013</v>
      </c>
      <c r="I301" s="20">
        <f t="shared" si="41"/>
        <v>5.881613848945972</v>
      </c>
      <c r="J301" s="20">
        <f t="shared" si="39"/>
        <v>0.0058816138489459725</v>
      </c>
      <c r="K301" s="20">
        <f t="shared" si="42"/>
        <v>0.1470403462236493</v>
      </c>
      <c r="L301" s="21">
        <f t="shared" si="43"/>
        <v>0.2940806924472986</v>
      </c>
    </row>
    <row r="302" spans="1:12" ht="15">
      <c r="A302" s="12" t="s">
        <v>773</v>
      </c>
      <c r="B302" s="11">
        <v>295</v>
      </c>
      <c r="C302" s="11">
        <v>1000</v>
      </c>
      <c r="D302" s="14">
        <f t="shared" si="38"/>
        <v>1</v>
      </c>
      <c r="E302" s="11">
        <v>0.142</v>
      </c>
      <c r="F302" s="14">
        <v>1</v>
      </c>
      <c r="G302" s="19">
        <f t="shared" si="40"/>
        <v>0.141</v>
      </c>
      <c r="H302" s="20">
        <v>0.013</v>
      </c>
      <c r="I302" s="20">
        <f t="shared" si="41"/>
        <v>12.565265950020938</v>
      </c>
      <c r="J302" s="20">
        <f t="shared" si="39"/>
        <v>0.01256526595002094</v>
      </c>
      <c r="K302" s="20">
        <f t="shared" si="42"/>
        <v>0.3141316487505235</v>
      </c>
      <c r="L302" s="21">
        <f t="shared" si="43"/>
        <v>0.3141316487505235</v>
      </c>
    </row>
    <row r="303" spans="1:12" ht="15">
      <c r="A303" s="12" t="s">
        <v>719</v>
      </c>
      <c r="B303" s="11">
        <v>296</v>
      </c>
      <c r="C303" s="11">
        <v>1000</v>
      </c>
      <c r="D303" s="14">
        <f t="shared" si="38"/>
        <v>1</v>
      </c>
      <c r="E303" s="11">
        <v>0.182</v>
      </c>
      <c r="F303" s="14">
        <v>1</v>
      </c>
      <c r="G303" s="19">
        <f t="shared" si="40"/>
        <v>0.181</v>
      </c>
      <c r="H303" s="20">
        <v>0.013</v>
      </c>
      <c r="I303" s="20">
        <f t="shared" si="41"/>
        <v>16.12988040392759</v>
      </c>
      <c r="J303" s="20">
        <f t="shared" si="39"/>
        <v>0.016129880403927592</v>
      </c>
      <c r="K303" s="20">
        <f t="shared" si="42"/>
        <v>0.40324701009818986</v>
      </c>
      <c r="L303" s="21">
        <f t="shared" si="43"/>
        <v>0.40324701009818986</v>
      </c>
    </row>
    <row r="304" spans="1:12" ht="15">
      <c r="A304" s="12" t="s">
        <v>733</v>
      </c>
      <c r="B304" s="11">
        <v>297</v>
      </c>
      <c r="C304" s="11">
        <v>1000</v>
      </c>
      <c r="D304" s="14">
        <f t="shared" si="38"/>
        <v>1</v>
      </c>
      <c r="E304" s="11">
        <v>0.149</v>
      </c>
      <c r="F304" s="14">
        <v>1</v>
      </c>
      <c r="G304" s="19">
        <f t="shared" si="40"/>
        <v>0.148</v>
      </c>
      <c r="H304" s="20">
        <v>0.013</v>
      </c>
      <c r="I304" s="20">
        <f t="shared" si="41"/>
        <v>13.189073479454603</v>
      </c>
      <c r="J304" s="20">
        <f t="shared" si="39"/>
        <v>0.013189073479454604</v>
      </c>
      <c r="K304" s="20">
        <f t="shared" si="42"/>
        <v>0.3297268369863651</v>
      </c>
      <c r="L304" s="21">
        <f t="shared" si="43"/>
        <v>0.3297268369863651</v>
      </c>
    </row>
    <row r="305" spans="1:12" ht="15">
      <c r="A305" s="12" t="s">
        <v>725</v>
      </c>
      <c r="B305" s="11">
        <v>298</v>
      </c>
      <c r="C305" s="11">
        <v>1000</v>
      </c>
      <c r="D305" s="14">
        <f t="shared" si="38"/>
        <v>1</v>
      </c>
      <c r="E305" s="11">
        <v>0.183</v>
      </c>
      <c r="F305" s="14">
        <v>1</v>
      </c>
      <c r="G305" s="19">
        <f t="shared" si="40"/>
        <v>0.182</v>
      </c>
      <c r="H305" s="20">
        <v>0.013</v>
      </c>
      <c r="I305" s="20">
        <f t="shared" si="41"/>
        <v>16.218995765275256</v>
      </c>
      <c r="J305" s="20">
        <f t="shared" si="39"/>
        <v>0.016218995765275256</v>
      </c>
      <c r="K305" s="20">
        <f t="shared" si="42"/>
        <v>0.4054748941318814</v>
      </c>
      <c r="L305" s="21">
        <f t="shared" si="43"/>
        <v>0.4054748941318814</v>
      </c>
    </row>
    <row r="306" spans="1:12" ht="15">
      <c r="A306" s="12" t="s">
        <v>726</v>
      </c>
      <c r="B306" s="11">
        <v>299</v>
      </c>
      <c r="C306" s="11">
        <v>800</v>
      </c>
      <c r="D306" s="14">
        <f t="shared" si="38"/>
        <v>0.8</v>
      </c>
      <c r="E306" s="11">
        <v>0.154</v>
      </c>
      <c r="F306" s="14">
        <v>1</v>
      </c>
      <c r="G306" s="19">
        <f t="shared" si="40"/>
        <v>0.153</v>
      </c>
      <c r="H306" s="20">
        <v>0.013</v>
      </c>
      <c r="I306" s="20">
        <f t="shared" si="41"/>
        <v>13.634650286192935</v>
      </c>
      <c r="J306" s="20">
        <f t="shared" si="39"/>
        <v>0.013634650286192936</v>
      </c>
      <c r="K306" s="20">
        <f t="shared" si="42"/>
        <v>0.3408662571548233</v>
      </c>
      <c r="L306" s="21">
        <f t="shared" si="43"/>
        <v>0.42608282144352916</v>
      </c>
    </row>
    <row r="307" spans="1:12" ht="15">
      <c r="A307" s="12" t="s">
        <v>720</v>
      </c>
      <c r="B307" s="11">
        <v>300</v>
      </c>
      <c r="C307" s="11">
        <v>700</v>
      </c>
      <c r="D307" s="14">
        <f t="shared" si="38"/>
        <v>0.7</v>
      </c>
      <c r="E307" s="11">
        <v>0.162</v>
      </c>
      <c r="F307" s="14">
        <v>1</v>
      </c>
      <c r="G307" s="19">
        <f t="shared" si="40"/>
        <v>0.161</v>
      </c>
      <c r="H307" s="20">
        <v>0.013</v>
      </c>
      <c r="I307" s="20">
        <f t="shared" si="41"/>
        <v>14.347573176974265</v>
      </c>
      <c r="J307" s="20">
        <f t="shared" si="39"/>
        <v>0.014347573176974266</v>
      </c>
      <c r="K307" s="20">
        <f t="shared" si="42"/>
        <v>0.3586893294243566</v>
      </c>
      <c r="L307" s="21">
        <f t="shared" si="43"/>
        <v>0.5124133277490809</v>
      </c>
    </row>
    <row r="308" spans="1:12" ht="15">
      <c r="A308" s="12" t="s">
        <v>727</v>
      </c>
      <c r="B308" s="11">
        <v>301</v>
      </c>
      <c r="C308" s="11">
        <v>700</v>
      </c>
      <c r="D308" s="14">
        <f t="shared" si="38"/>
        <v>0.7</v>
      </c>
      <c r="E308" s="11">
        <v>0.146</v>
      </c>
      <c r="F308" s="14">
        <v>1</v>
      </c>
      <c r="G308" s="19">
        <f t="shared" si="40"/>
        <v>0.145</v>
      </c>
      <c r="H308" s="20">
        <v>0.013</v>
      </c>
      <c r="I308" s="20">
        <f t="shared" si="41"/>
        <v>12.921727395411605</v>
      </c>
      <c r="J308" s="20">
        <f t="shared" si="39"/>
        <v>0.012921727395411605</v>
      </c>
      <c r="K308" s="20">
        <f t="shared" si="42"/>
        <v>0.32304318488529016</v>
      </c>
      <c r="L308" s="21">
        <f t="shared" si="43"/>
        <v>0.46149026412184313</v>
      </c>
    </row>
    <row r="309" spans="1:12" ht="15">
      <c r="A309" s="12" t="s">
        <v>721</v>
      </c>
      <c r="B309" s="11">
        <v>302</v>
      </c>
      <c r="C309" s="11">
        <v>500</v>
      </c>
      <c r="D309" s="14">
        <f t="shared" si="38"/>
        <v>0.5</v>
      </c>
      <c r="E309" s="11">
        <v>0.083</v>
      </c>
      <c r="F309" s="14">
        <v>1</v>
      </c>
      <c r="G309" s="19">
        <f t="shared" si="40"/>
        <v>0.082</v>
      </c>
      <c r="H309" s="20">
        <v>0.013</v>
      </c>
      <c r="I309" s="20">
        <f t="shared" si="41"/>
        <v>7.307459630508633</v>
      </c>
      <c r="J309" s="20">
        <f t="shared" si="39"/>
        <v>0.007307459630508633</v>
      </c>
      <c r="K309" s="20">
        <f t="shared" si="42"/>
        <v>0.18268649076271581</v>
      </c>
      <c r="L309" s="21">
        <f t="shared" si="43"/>
        <v>0.36537298152543163</v>
      </c>
    </row>
    <row r="310" spans="1:12" ht="15">
      <c r="A310" s="12" t="s">
        <v>728</v>
      </c>
      <c r="B310" s="11">
        <v>303</v>
      </c>
      <c r="C310" s="11">
        <v>500</v>
      </c>
      <c r="D310" s="14">
        <f t="shared" si="38"/>
        <v>0.5</v>
      </c>
      <c r="E310" s="11">
        <v>0.102</v>
      </c>
      <c r="F310" s="14">
        <v>1</v>
      </c>
      <c r="G310" s="19">
        <f t="shared" si="40"/>
        <v>0.10099999999999999</v>
      </c>
      <c r="H310" s="20">
        <v>0.013</v>
      </c>
      <c r="I310" s="20">
        <f t="shared" si="41"/>
        <v>9.00065149611429</v>
      </c>
      <c r="J310" s="20">
        <f t="shared" si="39"/>
        <v>0.00900065149611429</v>
      </c>
      <c r="K310" s="20">
        <f t="shared" si="42"/>
        <v>0.22501628740285723</v>
      </c>
      <c r="L310" s="21">
        <f t="shared" si="43"/>
        <v>0.45003257480571446</v>
      </c>
    </row>
    <row r="311" spans="1:12" ht="15">
      <c r="A311" s="12" t="s">
        <v>729</v>
      </c>
      <c r="B311" s="11">
        <v>304</v>
      </c>
      <c r="C311" s="11">
        <v>500</v>
      </c>
      <c r="D311" s="14">
        <f t="shared" si="38"/>
        <v>0.5</v>
      </c>
      <c r="E311" s="11">
        <v>0.108</v>
      </c>
      <c r="F311" s="14">
        <v>1</v>
      </c>
      <c r="G311" s="19">
        <f t="shared" si="40"/>
        <v>0.107</v>
      </c>
      <c r="H311" s="20">
        <v>0.013</v>
      </c>
      <c r="I311" s="20">
        <f t="shared" si="41"/>
        <v>9.535343664200289</v>
      </c>
      <c r="J311" s="20">
        <f t="shared" si="39"/>
        <v>0.009535343664200288</v>
      </c>
      <c r="K311" s="20">
        <f t="shared" si="42"/>
        <v>0.23838359160500722</v>
      </c>
      <c r="L311" s="21">
        <f t="shared" si="43"/>
        <v>0.47676718321001443</v>
      </c>
    </row>
    <row r="312" spans="1:12" ht="15">
      <c r="A312" s="12" t="s">
        <v>722</v>
      </c>
      <c r="B312" s="11">
        <v>305</v>
      </c>
      <c r="C312" s="11">
        <v>500</v>
      </c>
      <c r="D312" s="14">
        <f t="shared" si="38"/>
        <v>0.5</v>
      </c>
      <c r="E312" s="11">
        <v>0.112</v>
      </c>
      <c r="F312" s="14">
        <v>1</v>
      </c>
      <c r="G312" s="19">
        <f t="shared" si="40"/>
        <v>0.111</v>
      </c>
      <c r="H312" s="20">
        <v>0.013</v>
      </c>
      <c r="I312" s="20">
        <f t="shared" si="41"/>
        <v>9.891805109590953</v>
      </c>
      <c r="J312" s="20">
        <f t="shared" si="39"/>
        <v>0.009891805109590953</v>
      </c>
      <c r="K312" s="20">
        <f t="shared" si="42"/>
        <v>0.2472951277397738</v>
      </c>
      <c r="L312" s="21">
        <f t="shared" si="43"/>
        <v>0.4945902554795476</v>
      </c>
    </row>
    <row r="313" spans="1:12" ht="15">
      <c r="A313" s="12" t="s">
        <v>730</v>
      </c>
      <c r="B313" s="11">
        <v>306</v>
      </c>
      <c r="C313" s="11">
        <v>500</v>
      </c>
      <c r="D313" s="14">
        <f t="shared" si="38"/>
        <v>0.5</v>
      </c>
      <c r="E313" s="11">
        <v>0.113</v>
      </c>
      <c r="F313" s="14">
        <v>1</v>
      </c>
      <c r="G313" s="19">
        <f t="shared" si="40"/>
        <v>0.112</v>
      </c>
      <c r="H313" s="20">
        <v>0.013</v>
      </c>
      <c r="I313" s="20">
        <f t="shared" si="41"/>
        <v>9.980920470938619</v>
      </c>
      <c r="J313" s="20">
        <f t="shared" si="39"/>
        <v>0.009980920470938619</v>
      </c>
      <c r="K313" s="20">
        <f t="shared" si="42"/>
        <v>0.24952301177346548</v>
      </c>
      <c r="L313" s="21">
        <f t="shared" si="43"/>
        <v>0.49904602354693095</v>
      </c>
    </row>
    <row r="314" spans="1:12" ht="15">
      <c r="A314" s="12" t="s">
        <v>774</v>
      </c>
      <c r="B314" s="11">
        <v>307</v>
      </c>
      <c r="C314" s="11">
        <v>1000</v>
      </c>
      <c r="D314" s="14">
        <f t="shared" si="38"/>
        <v>1</v>
      </c>
      <c r="E314" s="11">
        <v>0.014</v>
      </c>
      <c r="F314" s="14">
        <v>1</v>
      </c>
      <c r="G314" s="19">
        <f t="shared" si="40"/>
        <v>0.013000000000000001</v>
      </c>
      <c r="H314" s="20">
        <v>0.013</v>
      </c>
      <c r="I314" s="20">
        <f t="shared" si="41"/>
        <v>1.1584996975196613</v>
      </c>
      <c r="J314" s="20">
        <f t="shared" si="39"/>
        <v>0.0011584996975196613</v>
      </c>
      <c r="K314" s="20">
        <f t="shared" si="42"/>
        <v>0.02896249243799153</v>
      </c>
      <c r="L314" s="21">
        <f t="shared" si="43"/>
        <v>0.02896249243799153</v>
      </c>
    </row>
    <row r="315" spans="1:12" ht="15">
      <c r="A315" s="12" t="s">
        <v>719</v>
      </c>
      <c r="B315" s="11">
        <v>308</v>
      </c>
      <c r="C315" s="11">
        <v>1000</v>
      </c>
      <c r="D315" s="14">
        <f t="shared" si="38"/>
        <v>1</v>
      </c>
      <c r="E315" s="11">
        <v>0.047</v>
      </c>
      <c r="F315" s="14">
        <v>1</v>
      </c>
      <c r="G315" s="19">
        <f t="shared" si="40"/>
        <v>0.046</v>
      </c>
      <c r="H315" s="20">
        <v>0.013</v>
      </c>
      <c r="I315" s="20">
        <f t="shared" si="41"/>
        <v>4.099306621992647</v>
      </c>
      <c r="J315" s="20">
        <f t="shared" si="39"/>
        <v>0.004099306621992647</v>
      </c>
      <c r="K315" s="20">
        <f t="shared" si="42"/>
        <v>0.1024826655498162</v>
      </c>
      <c r="L315" s="21">
        <f t="shared" si="43"/>
        <v>0.1024826655498162</v>
      </c>
    </row>
    <row r="316" spans="1:12" ht="15">
      <c r="A316" s="12" t="s">
        <v>733</v>
      </c>
      <c r="B316" s="11">
        <v>309</v>
      </c>
      <c r="C316" s="11">
        <v>800</v>
      </c>
      <c r="D316" s="14">
        <f t="shared" si="38"/>
        <v>0.8</v>
      </c>
      <c r="E316" s="11">
        <v>0.057</v>
      </c>
      <c r="F316" s="14">
        <v>1</v>
      </c>
      <c r="G316" s="19">
        <f t="shared" si="40"/>
        <v>0.056</v>
      </c>
      <c r="H316" s="20">
        <v>0.013</v>
      </c>
      <c r="I316" s="20">
        <f t="shared" si="41"/>
        <v>4.9904602354693095</v>
      </c>
      <c r="J316" s="20">
        <f t="shared" si="39"/>
        <v>0.004990460235469309</v>
      </c>
      <c r="K316" s="20">
        <f t="shared" si="42"/>
        <v>0.12476150588673274</v>
      </c>
      <c r="L316" s="21">
        <f t="shared" si="43"/>
        <v>0.15595188235841592</v>
      </c>
    </row>
    <row r="317" spans="1:12" ht="15">
      <c r="A317" s="12" t="s">
        <v>725</v>
      </c>
      <c r="B317" s="11">
        <v>310</v>
      </c>
      <c r="C317" s="11">
        <v>800</v>
      </c>
      <c r="D317" s="14">
        <f t="shared" si="38"/>
        <v>0.8</v>
      </c>
      <c r="E317" s="11">
        <v>0.08</v>
      </c>
      <c r="F317" s="14">
        <v>1</v>
      </c>
      <c r="G317" s="19">
        <f t="shared" si="40"/>
        <v>0.079</v>
      </c>
      <c r="H317" s="20">
        <v>0.013</v>
      </c>
      <c r="I317" s="20">
        <f t="shared" si="41"/>
        <v>7.0401135464656335</v>
      </c>
      <c r="J317" s="20">
        <f t="shared" si="39"/>
        <v>0.007040113546465634</v>
      </c>
      <c r="K317" s="20">
        <f t="shared" si="42"/>
        <v>0.17600283866164085</v>
      </c>
      <c r="L317" s="21">
        <f t="shared" si="43"/>
        <v>0.22000354832705105</v>
      </c>
    </row>
    <row r="318" spans="1:12" ht="15">
      <c r="A318" s="12" t="s">
        <v>775</v>
      </c>
      <c r="B318" s="11">
        <v>311</v>
      </c>
      <c r="C318" s="11">
        <v>850</v>
      </c>
      <c r="D318" s="14">
        <f aca="true" t="shared" si="44" ref="D318:D381">C318/1000</f>
        <v>0.85</v>
      </c>
      <c r="E318" s="11">
        <v>0.068</v>
      </c>
      <c r="F318" s="14">
        <v>1</v>
      </c>
      <c r="G318" s="19">
        <f t="shared" si="40"/>
        <v>0.067</v>
      </c>
      <c r="H318" s="20">
        <v>0.013</v>
      </c>
      <c r="I318" s="20">
        <f t="shared" si="41"/>
        <v>5.970729210293639</v>
      </c>
      <c r="J318" s="20">
        <f t="shared" si="39"/>
        <v>0.005970729210293639</v>
      </c>
      <c r="K318" s="20">
        <f t="shared" si="42"/>
        <v>0.14926823025734098</v>
      </c>
      <c r="L318" s="21">
        <f t="shared" si="43"/>
        <v>0.1756096826556953</v>
      </c>
    </row>
    <row r="319" spans="1:12" ht="15">
      <c r="A319" s="12" t="s">
        <v>720</v>
      </c>
      <c r="B319" s="11">
        <v>312</v>
      </c>
      <c r="C319" s="11">
        <v>800</v>
      </c>
      <c r="D319" s="14">
        <f t="shared" si="44"/>
        <v>0.8</v>
      </c>
      <c r="E319" s="11">
        <v>0.085</v>
      </c>
      <c r="F319" s="14">
        <v>1</v>
      </c>
      <c r="G319" s="19">
        <f t="shared" si="40"/>
        <v>0.084</v>
      </c>
      <c r="H319" s="20">
        <v>0.013</v>
      </c>
      <c r="I319" s="20">
        <f t="shared" si="41"/>
        <v>7.485690353203965</v>
      </c>
      <c r="J319" s="20">
        <f t="shared" si="39"/>
        <v>0.007485690353203965</v>
      </c>
      <c r="K319" s="20">
        <f t="shared" si="42"/>
        <v>0.18714225883009913</v>
      </c>
      <c r="L319" s="21">
        <f t="shared" si="43"/>
        <v>0.2339278235376239</v>
      </c>
    </row>
    <row r="320" spans="1:12" ht="15">
      <c r="A320" s="12" t="s">
        <v>769</v>
      </c>
      <c r="B320" s="11">
        <v>313</v>
      </c>
      <c r="C320" s="11">
        <v>650</v>
      </c>
      <c r="D320" s="14">
        <f t="shared" si="44"/>
        <v>0.65</v>
      </c>
      <c r="E320" s="11">
        <v>0.085</v>
      </c>
      <c r="F320" s="14">
        <v>1</v>
      </c>
      <c r="G320" s="19">
        <f t="shared" si="40"/>
        <v>0.084</v>
      </c>
      <c r="H320" s="20">
        <v>0.013</v>
      </c>
      <c r="I320" s="20">
        <f t="shared" si="41"/>
        <v>7.485690353203965</v>
      </c>
      <c r="J320" s="20">
        <f t="shared" si="39"/>
        <v>0.007485690353203965</v>
      </c>
      <c r="K320" s="20">
        <f t="shared" si="42"/>
        <v>0.18714225883009913</v>
      </c>
      <c r="L320" s="21">
        <f t="shared" si="43"/>
        <v>0.2879111674309217</v>
      </c>
    </row>
    <row r="321" spans="1:12" ht="15">
      <c r="A321" s="12" t="s">
        <v>721</v>
      </c>
      <c r="B321" s="11">
        <v>314</v>
      </c>
      <c r="C321" s="11">
        <v>500</v>
      </c>
      <c r="D321" s="14">
        <f t="shared" si="44"/>
        <v>0.5</v>
      </c>
      <c r="E321" s="11">
        <v>0.081</v>
      </c>
      <c r="F321" s="14">
        <v>1</v>
      </c>
      <c r="G321" s="19">
        <f t="shared" si="40"/>
        <v>0.08</v>
      </c>
      <c r="H321" s="20">
        <v>0.013</v>
      </c>
      <c r="I321" s="20">
        <f t="shared" si="41"/>
        <v>7.1292289078132995</v>
      </c>
      <c r="J321" s="20">
        <f t="shared" si="39"/>
        <v>0.0071292289078133</v>
      </c>
      <c r="K321" s="20">
        <f t="shared" si="42"/>
        <v>0.1782307226953325</v>
      </c>
      <c r="L321" s="21">
        <f t="shared" si="43"/>
        <v>0.356461445390665</v>
      </c>
    </row>
    <row r="322" spans="1:12" ht="15">
      <c r="A322" s="12" t="s">
        <v>770</v>
      </c>
      <c r="B322" s="11">
        <v>315</v>
      </c>
      <c r="C322" s="11">
        <v>500</v>
      </c>
      <c r="D322" s="14">
        <f t="shared" si="44"/>
        <v>0.5</v>
      </c>
      <c r="E322" s="11">
        <v>0.117</v>
      </c>
      <c r="F322" s="14">
        <v>1</v>
      </c>
      <c r="G322" s="19">
        <f t="shared" si="40"/>
        <v>0.116</v>
      </c>
      <c r="H322" s="20">
        <v>0.013</v>
      </c>
      <c r="I322" s="20">
        <f t="shared" si="41"/>
        <v>10.337381916329285</v>
      </c>
      <c r="J322" s="20">
        <f t="shared" si="39"/>
        <v>0.010337381916329285</v>
      </c>
      <c r="K322" s="20">
        <f t="shared" si="42"/>
        <v>0.2584345479082321</v>
      </c>
      <c r="L322" s="21">
        <f t="shared" si="43"/>
        <v>0.5168690958164642</v>
      </c>
    </row>
    <row r="323" spans="1:12" ht="15">
      <c r="A323" s="12" t="s">
        <v>758</v>
      </c>
      <c r="B323" s="11">
        <v>316</v>
      </c>
      <c r="C323" s="11">
        <v>500</v>
      </c>
      <c r="D323" s="14">
        <f t="shared" si="44"/>
        <v>0.5</v>
      </c>
      <c r="E323" s="11">
        <v>0.137</v>
      </c>
      <c r="F323" s="14">
        <v>1</v>
      </c>
      <c r="G323" s="19">
        <f t="shared" si="40"/>
        <v>0.136</v>
      </c>
      <c r="H323" s="20">
        <v>0.013</v>
      </c>
      <c r="I323" s="20">
        <f t="shared" si="41"/>
        <v>12.11968914328261</v>
      </c>
      <c r="J323" s="20">
        <f t="shared" si="39"/>
        <v>0.012119689143282611</v>
      </c>
      <c r="K323" s="20">
        <f t="shared" si="42"/>
        <v>0.30299222858206526</v>
      </c>
      <c r="L323" s="21">
        <f t="shared" si="43"/>
        <v>0.6059844571641305</v>
      </c>
    </row>
    <row r="324" spans="1:12" ht="15">
      <c r="A324" s="12" t="s">
        <v>752</v>
      </c>
      <c r="B324" s="11">
        <v>317</v>
      </c>
      <c r="C324" s="11">
        <v>500</v>
      </c>
      <c r="D324" s="14">
        <f t="shared" si="44"/>
        <v>0.5</v>
      </c>
      <c r="E324" s="11">
        <v>0.147</v>
      </c>
      <c r="F324" s="14">
        <v>1</v>
      </c>
      <c r="G324" s="19">
        <f t="shared" si="40"/>
        <v>0.146</v>
      </c>
      <c r="H324" s="20">
        <v>0.013</v>
      </c>
      <c r="I324" s="20">
        <f t="shared" si="41"/>
        <v>13.01084275675927</v>
      </c>
      <c r="J324" s="20">
        <f t="shared" si="39"/>
        <v>0.013010842756759271</v>
      </c>
      <c r="K324" s="20">
        <f t="shared" si="42"/>
        <v>0.32527106891898183</v>
      </c>
      <c r="L324" s="21">
        <f t="shared" si="43"/>
        <v>0.6505421378379637</v>
      </c>
    </row>
    <row r="325" spans="1:12" ht="15">
      <c r="A325" s="12" t="s">
        <v>730</v>
      </c>
      <c r="B325" s="11">
        <v>318</v>
      </c>
      <c r="C325" s="11">
        <v>500</v>
      </c>
      <c r="D325" s="14">
        <f t="shared" si="44"/>
        <v>0.5</v>
      </c>
      <c r="E325" s="11">
        <v>0.139</v>
      </c>
      <c r="F325" s="14">
        <v>1</v>
      </c>
      <c r="G325" s="19">
        <f t="shared" si="40"/>
        <v>0.138</v>
      </c>
      <c r="H325" s="20">
        <v>0.013</v>
      </c>
      <c r="I325" s="20">
        <f t="shared" si="41"/>
        <v>12.297919865977942</v>
      </c>
      <c r="J325" s="20">
        <f t="shared" si="39"/>
        <v>0.012297919865977943</v>
      </c>
      <c r="K325" s="20">
        <f t="shared" si="42"/>
        <v>0.3074479966494486</v>
      </c>
      <c r="L325" s="21">
        <f t="shared" si="43"/>
        <v>0.6148959932988972</v>
      </c>
    </row>
    <row r="326" spans="1:12" ht="15">
      <c r="A326" s="12" t="s">
        <v>776</v>
      </c>
      <c r="B326" s="11">
        <v>319</v>
      </c>
      <c r="C326" s="11">
        <v>960</v>
      </c>
      <c r="D326" s="14">
        <f t="shared" si="44"/>
        <v>0.96</v>
      </c>
      <c r="E326" s="11">
        <v>0.068</v>
      </c>
      <c r="F326" s="14">
        <v>1</v>
      </c>
      <c r="G326" s="19">
        <f t="shared" si="40"/>
        <v>0.067</v>
      </c>
      <c r="H326" s="20">
        <v>0.013</v>
      </c>
      <c r="I326" s="20">
        <f t="shared" si="41"/>
        <v>5.970729210293639</v>
      </c>
      <c r="J326" s="20">
        <f t="shared" si="39"/>
        <v>0.005970729210293639</v>
      </c>
      <c r="K326" s="20">
        <f t="shared" si="42"/>
        <v>0.14926823025734098</v>
      </c>
      <c r="L326" s="21">
        <f t="shared" si="43"/>
        <v>0.15548773985139686</v>
      </c>
    </row>
    <row r="327" spans="1:12" ht="15">
      <c r="A327" s="12" t="s">
        <v>719</v>
      </c>
      <c r="B327" s="11">
        <v>320</v>
      </c>
      <c r="C327" s="11">
        <v>1000</v>
      </c>
      <c r="D327" s="14">
        <f t="shared" si="44"/>
        <v>1</v>
      </c>
      <c r="E327" s="11">
        <v>0.073</v>
      </c>
      <c r="F327" s="14">
        <v>1</v>
      </c>
      <c r="G327" s="19">
        <f t="shared" si="40"/>
        <v>0.072</v>
      </c>
      <c r="H327" s="20">
        <v>0.013</v>
      </c>
      <c r="I327" s="20">
        <f t="shared" si="41"/>
        <v>6.416306017031969</v>
      </c>
      <c r="J327" s="20">
        <f t="shared" si="39"/>
        <v>0.00641630601703197</v>
      </c>
      <c r="K327" s="20">
        <f t="shared" si="42"/>
        <v>0.16040765042579924</v>
      </c>
      <c r="L327" s="21">
        <f t="shared" si="43"/>
        <v>0.16040765042579924</v>
      </c>
    </row>
    <row r="328" spans="1:12" ht="15">
      <c r="A328" s="12" t="s">
        <v>733</v>
      </c>
      <c r="B328" s="11">
        <v>321</v>
      </c>
      <c r="C328" s="11">
        <v>1000</v>
      </c>
      <c r="D328" s="14">
        <f t="shared" si="44"/>
        <v>1</v>
      </c>
      <c r="E328" s="11">
        <v>0.102</v>
      </c>
      <c r="F328" s="14">
        <v>1</v>
      </c>
      <c r="G328" s="19">
        <f t="shared" si="40"/>
        <v>0.10099999999999999</v>
      </c>
      <c r="H328" s="20">
        <v>0.013</v>
      </c>
      <c r="I328" s="20">
        <f t="shared" si="41"/>
        <v>9.00065149611429</v>
      </c>
      <c r="J328" s="20">
        <f aca="true" t="shared" si="45" ref="J328:J391">I328*0.001</f>
        <v>0.00900065149611429</v>
      </c>
      <c r="K328" s="20">
        <f t="shared" si="42"/>
        <v>0.22501628740285723</v>
      </c>
      <c r="L328" s="21">
        <f t="shared" si="43"/>
        <v>0.22501628740285723</v>
      </c>
    </row>
    <row r="329" spans="1:12" ht="15">
      <c r="A329" s="12" t="s">
        <v>777</v>
      </c>
      <c r="B329" s="11">
        <v>322</v>
      </c>
      <c r="C329" s="11">
        <v>1000</v>
      </c>
      <c r="D329" s="14">
        <f t="shared" si="44"/>
        <v>1</v>
      </c>
      <c r="E329" s="11">
        <v>0.195</v>
      </c>
      <c r="F329" s="14">
        <v>1</v>
      </c>
      <c r="G329" s="19">
        <f t="shared" si="40"/>
        <v>0.194</v>
      </c>
      <c r="H329" s="20">
        <v>0.013</v>
      </c>
      <c r="I329" s="20">
        <f t="shared" si="41"/>
        <v>17.288380101447252</v>
      </c>
      <c r="J329" s="20">
        <f t="shared" si="45"/>
        <v>0.017288380101447252</v>
      </c>
      <c r="K329" s="20">
        <f t="shared" si="42"/>
        <v>0.43220950253618134</v>
      </c>
      <c r="L329" s="21">
        <f t="shared" si="43"/>
        <v>0.43220950253618134</v>
      </c>
    </row>
    <row r="330" spans="1:12" ht="15">
      <c r="A330" s="12" t="s">
        <v>720</v>
      </c>
      <c r="B330" s="11">
        <v>323</v>
      </c>
      <c r="C330" s="11">
        <v>850</v>
      </c>
      <c r="D330" s="14">
        <f t="shared" si="44"/>
        <v>0.85</v>
      </c>
      <c r="E330" s="11">
        <v>0.231</v>
      </c>
      <c r="F330" s="14">
        <v>1</v>
      </c>
      <c r="G330" s="19">
        <f t="shared" si="40"/>
        <v>0.23</v>
      </c>
      <c r="H330" s="20">
        <v>0.013</v>
      </c>
      <c r="I330" s="20">
        <f t="shared" si="41"/>
        <v>20.496533109963238</v>
      </c>
      <c r="J330" s="20">
        <f t="shared" si="45"/>
        <v>0.020496533109963237</v>
      </c>
      <c r="K330" s="20">
        <f t="shared" si="42"/>
        <v>0.512413327749081</v>
      </c>
      <c r="L330" s="21">
        <f t="shared" si="43"/>
        <v>0.6028392091165659</v>
      </c>
    </row>
    <row r="331" spans="1:12" ht="15">
      <c r="A331" s="12" t="s">
        <v>778</v>
      </c>
      <c r="B331" s="11">
        <v>324</v>
      </c>
      <c r="C331" s="11">
        <v>800</v>
      </c>
      <c r="D331" s="14">
        <f t="shared" si="44"/>
        <v>0.8</v>
      </c>
      <c r="E331" s="11">
        <v>0.245</v>
      </c>
      <c r="F331" s="14">
        <v>1</v>
      </c>
      <c r="G331" s="19">
        <f t="shared" si="40"/>
        <v>0.244</v>
      </c>
      <c r="H331" s="20">
        <v>0.013</v>
      </c>
      <c r="I331" s="20">
        <f t="shared" si="41"/>
        <v>21.744148168830563</v>
      </c>
      <c r="J331" s="20">
        <f t="shared" si="45"/>
        <v>0.021744148168830562</v>
      </c>
      <c r="K331" s="20">
        <f t="shared" si="42"/>
        <v>0.5436037042207641</v>
      </c>
      <c r="L331" s="21">
        <f t="shared" si="43"/>
        <v>0.6795046302759551</v>
      </c>
    </row>
    <row r="332" spans="1:12" ht="15">
      <c r="A332" s="12" t="s">
        <v>727</v>
      </c>
      <c r="B332" s="11">
        <v>325</v>
      </c>
      <c r="C332" s="11">
        <v>650</v>
      </c>
      <c r="D332" s="14">
        <f t="shared" si="44"/>
        <v>0.65</v>
      </c>
      <c r="E332" s="11">
        <v>0.218</v>
      </c>
      <c r="F332" s="14">
        <v>1</v>
      </c>
      <c r="G332" s="19">
        <f t="shared" si="40"/>
        <v>0.217</v>
      </c>
      <c r="H332" s="20">
        <v>0.013</v>
      </c>
      <c r="I332" s="20">
        <f t="shared" si="41"/>
        <v>19.338033412443576</v>
      </c>
      <c r="J332" s="20">
        <f t="shared" si="45"/>
        <v>0.019338033412443577</v>
      </c>
      <c r="K332" s="20">
        <f t="shared" si="42"/>
        <v>0.48345083531108946</v>
      </c>
      <c r="L332" s="21">
        <f t="shared" si="43"/>
        <v>0.7437705158632145</v>
      </c>
    </row>
    <row r="333" spans="1:12" ht="15">
      <c r="A333" s="12" t="s">
        <v>779</v>
      </c>
      <c r="B333" s="11">
        <v>326</v>
      </c>
      <c r="C333" s="11">
        <v>500</v>
      </c>
      <c r="D333" s="14">
        <f t="shared" si="44"/>
        <v>0.5</v>
      </c>
      <c r="E333" s="11">
        <v>0.185</v>
      </c>
      <c r="F333" s="14">
        <v>1</v>
      </c>
      <c r="G333" s="19">
        <f t="shared" si="40"/>
        <v>0.184</v>
      </c>
      <c r="H333" s="20">
        <v>0.013</v>
      </c>
      <c r="I333" s="20">
        <f t="shared" si="41"/>
        <v>16.39722648797059</v>
      </c>
      <c r="J333" s="20">
        <f t="shared" si="45"/>
        <v>0.01639722648797059</v>
      </c>
      <c r="K333" s="20">
        <f t="shared" si="42"/>
        <v>0.4099306621992648</v>
      </c>
      <c r="L333" s="21">
        <f t="shared" si="43"/>
        <v>0.8198613243985295</v>
      </c>
    </row>
    <row r="334" spans="1:12" ht="15">
      <c r="A334" s="12" t="s">
        <v>751</v>
      </c>
      <c r="B334" s="11">
        <v>327</v>
      </c>
      <c r="C334" s="11">
        <v>500</v>
      </c>
      <c r="D334" s="14">
        <f t="shared" si="44"/>
        <v>0.5</v>
      </c>
      <c r="E334" s="11">
        <v>0.215</v>
      </c>
      <c r="F334" s="14">
        <v>1</v>
      </c>
      <c r="G334" s="19">
        <f t="shared" si="40"/>
        <v>0.214</v>
      </c>
      <c r="H334" s="20">
        <v>0.013</v>
      </c>
      <c r="I334" s="20">
        <f t="shared" si="41"/>
        <v>19.070687328400577</v>
      </c>
      <c r="J334" s="20">
        <f t="shared" si="45"/>
        <v>0.019070687328400577</v>
      </c>
      <c r="K334" s="20">
        <f t="shared" si="42"/>
        <v>0.47676718321001443</v>
      </c>
      <c r="L334" s="21">
        <f t="shared" si="43"/>
        <v>0.9535343664200289</v>
      </c>
    </row>
    <row r="335" spans="1:12" ht="15">
      <c r="A335" s="12" t="s">
        <v>780</v>
      </c>
      <c r="B335" s="11">
        <v>328</v>
      </c>
      <c r="C335" s="11">
        <v>500</v>
      </c>
      <c r="D335" s="14">
        <f t="shared" si="44"/>
        <v>0.5</v>
      </c>
      <c r="E335" s="11">
        <v>0.222</v>
      </c>
      <c r="F335" s="14">
        <v>1</v>
      </c>
      <c r="G335" s="19">
        <f t="shared" si="40"/>
        <v>0.221</v>
      </c>
      <c r="H335" s="20">
        <v>0.013</v>
      </c>
      <c r="I335" s="20">
        <f t="shared" si="41"/>
        <v>19.69449485783424</v>
      </c>
      <c r="J335" s="20">
        <f t="shared" si="45"/>
        <v>0.01969449485783424</v>
      </c>
      <c r="K335" s="20">
        <f t="shared" si="42"/>
        <v>0.49236237144585604</v>
      </c>
      <c r="L335" s="21">
        <f t="shared" si="43"/>
        <v>0.9847247428917121</v>
      </c>
    </row>
    <row r="336" spans="1:12" ht="15">
      <c r="A336" s="12" t="s">
        <v>752</v>
      </c>
      <c r="B336" s="11">
        <v>329</v>
      </c>
      <c r="C336" s="11">
        <v>500</v>
      </c>
      <c r="D336" s="14">
        <f t="shared" si="44"/>
        <v>0.5</v>
      </c>
      <c r="E336" s="11">
        <v>0.268</v>
      </c>
      <c r="F336" s="14">
        <v>1</v>
      </c>
      <c r="G336" s="19">
        <f t="shared" si="40"/>
        <v>0.267</v>
      </c>
      <c r="H336" s="20">
        <v>0.013</v>
      </c>
      <c r="I336" s="20">
        <f t="shared" si="41"/>
        <v>23.79380147982689</v>
      </c>
      <c r="J336" s="20">
        <f t="shared" si="45"/>
        <v>0.02379380147982689</v>
      </c>
      <c r="K336" s="20">
        <f t="shared" si="42"/>
        <v>0.5948450369956723</v>
      </c>
      <c r="L336" s="21">
        <f t="shared" si="43"/>
        <v>1.1896900739913445</v>
      </c>
    </row>
    <row r="337" spans="1:12" ht="15">
      <c r="A337" s="12" t="s">
        <v>730</v>
      </c>
      <c r="B337" s="11">
        <v>330</v>
      </c>
      <c r="C337" s="11">
        <v>500</v>
      </c>
      <c r="D337" s="14">
        <f t="shared" si="44"/>
        <v>0.5</v>
      </c>
      <c r="E337" s="11">
        <v>0.261</v>
      </c>
      <c r="F337" s="14">
        <v>1</v>
      </c>
      <c r="G337" s="19">
        <f t="shared" si="40"/>
        <v>0.26</v>
      </c>
      <c r="H337" s="20">
        <v>0.013</v>
      </c>
      <c r="I337" s="20">
        <f t="shared" si="41"/>
        <v>23.169993950393224</v>
      </c>
      <c r="J337" s="20">
        <f t="shared" si="45"/>
        <v>0.023169993950393222</v>
      </c>
      <c r="K337" s="20">
        <f t="shared" si="42"/>
        <v>0.5792498487598305</v>
      </c>
      <c r="L337" s="21">
        <f t="shared" si="43"/>
        <v>1.158499697519661</v>
      </c>
    </row>
    <row r="338" spans="1:12" ht="15">
      <c r="A338" s="12" t="s">
        <v>781</v>
      </c>
      <c r="B338" s="11">
        <v>331</v>
      </c>
      <c r="C338" s="11">
        <v>1000</v>
      </c>
      <c r="D338" s="14">
        <f t="shared" si="44"/>
        <v>1</v>
      </c>
      <c r="E338" s="11">
        <v>0.183</v>
      </c>
      <c r="F338" s="14">
        <v>1</v>
      </c>
      <c r="G338" s="19">
        <f t="shared" si="40"/>
        <v>0.182</v>
      </c>
      <c r="H338" s="20">
        <v>0.013</v>
      </c>
      <c r="I338" s="20">
        <f t="shared" si="41"/>
        <v>16.218995765275256</v>
      </c>
      <c r="J338" s="20">
        <f t="shared" si="45"/>
        <v>0.016218995765275256</v>
      </c>
      <c r="K338" s="20">
        <f t="shared" si="42"/>
        <v>0.4054748941318814</v>
      </c>
      <c r="L338" s="21">
        <f t="shared" si="43"/>
        <v>0.4054748941318814</v>
      </c>
    </row>
    <row r="339" spans="1:12" ht="15">
      <c r="A339" s="12" t="s">
        <v>719</v>
      </c>
      <c r="B339" s="11">
        <v>332</v>
      </c>
      <c r="C339" s="11">
        <v>1000</v>
      </c>
      <c r="D339" s="14">
        <f t="shared" si="44"/>
        <v>1</v>
      </c>
      <c r="E339" s="11">
        <v>0.267</v>
      </c>
      <c r="F339" s="14">
        <v>1</v>
      </c>
      <c r="G339" s="19">
        <f t="shared" si="40"/>
        <v>0.266</v>
      </c>
      <c r="H339" s="20">
        <v>0.013</v>
      </c>
      <c r="I339" s="20">
        <f t="shared" si="41"/>
        <v>23.704686118479223</v>
      </c>
      <c r="J339" s="20">
        <f t="shared" si="45"/>
        <v>0.023704686118479226</v>
      </c>
      <c r="K339" s="20">
        <f t="shared" si="42"/>
        <v>0.5926171529619807</v>
      </c>
      <c r="L339" s="21">
        <f t="shared" si="43"/>
        <v>0.5926171529619807</v>
      </c>
    </row>
    <row r="340" spans="1:12" ht="15">
      <c r="A340" s="12" t="s">
        <v>733</v>
      </c>
      <c r="B340" s="11">
        <v>333</v>
      </c>
      <c r="C340" s="11">
        <v>1000</v>
      </c>
      <c r="D340" s="14">
        <f t="shared" si="44"/>
        <v>1</v>
      </c>
      <c r="E340" s="11">
        <v>0.321</v>
      </c>
      <c r="F340" s="14">
        <v>1</v>
      </c>
      <c r="G340" s="19">
        <f t="shared" si="40"/>
        <v>0.32</v>
      </c>
      <c r="H340" s="20">
        <v>0.013</v>
      </c>
      <c r="I340" s="20">
        <f t="shared" si="41"/>
        <v>28.516915631253198</v>
      </c>
      <c r="J340" s="20">
        <f t="shared" si="45"/>
        <v>0.0285169156312532</v>
      </c>
      <c r="K340" s="20">
        <f t="shared" si="42"/>
        <v>0.71292289078133</v>
      </c>
      <c r="L340" s="21">
        <f t="shared" si="43"/>
        <v>0.71292289078133</v>
      </c>
    </row>
    <row r="341" spans="1:12" ht="15">
      <c r="A341" s="12" t="s">
        <v>725</v>
      </c>
      <c r="B341" s="11">
        <v>334</v>
      </c>
      <c r="C341" s="11">
        <v>1000</v>
      </c>
      <c r="D341" s="14">
        <f t="shared" si="44"/>
        <v>1</v>
      </c>
      <c r="E341" s="11">
        <v>0.373</v>
      </c>
      <c r="F341" s="14">
        <v>1</v>
      </c>
      <c r="G341" s="19">
        <f t="shared" si="40"/>
        <v>0.372</v>
      </c>
      <c r="H341" s="20">
        <v>0.013</v>
      </c>
      <c r="I341" s="20">
        <f t="shared" si="41"/>
        <v>33.15091442133184</v>
      </c>
      <c r="J341" s="20">
        <f t="shared" si="45"/>
        <v>0.03315091442133184</v>
      </c>
      <c r="K341" s="20">
        <f t="shared" si="42"/>
        <v>0.828772860533296</v>
      </c>
      <c r="L341" s="21">
        <f t="shared" si="43"/>
        <v>0.828772860533296</v>
      </c>
    </row>
    <row r="342" spans="1:12" ht="15">
      <c r="A342" s="12" t="s">
        <v>726</v>
      </c>
      <c r="B342" s="11">
        <v>335</v>
      </c>
      <c r="C342" s="11">
        <v>1000</v>
      </c>
      <c r="D342" s="14">
        <f t="shared" si="44"/>
        <v>1</v>
      </c>
      <c r="E342" s="11">
        <v>0.444</v>
      </c>
      <c r="F342" s="14">
        <v>1</v>
      </c>
      <c r="G342" s="19">
        <f t="shared" si="40"/>
        <v>0.443</v>
      </c>
      <c r="H342" s="20">
        <v>0.013</v>
      </c>
      <c r="I342" s="20">
        <f t="shared" si="41"/>
        <v>39.478105077016146</v>
      </c>
      <c r="J342" s="20">
        <f t="shared" si="45"/>
        <v>0.03947810507701615</v>
      </c>
      <c r="K342" s="20">
        <f t="shared" si="42"/>
        <v>0.9869526269254038</v>
      </c>
      <c r="L342" s="21">
        <f t="shared" si="43"/>
        <v>0.9869526269254038</v>
      </c>
    </row>
    <row r="343" spans="1:12" ht="15">
      <c r="A343" s="12" t="s">
        <v>754</v>
      </c>
      <c r="B343" s="11">
        <v>336</v>
      </c>
      <c r="C343" s="11">
        <v>800</v>
      </c>
      <c r="D343" s="14">
        <f t="shared" si="44"/>
        <v>0.8</v>
      </c>
      <c r="E343" s="11">
        <v>0.465</v>
      </c>
      <c r="F343" s="14">
        <v>1</v>
      </c>
      <c r="G343" s="19">
        <f t="shared" si="40"/>
        <v>0.464</v>
      </c>
      <c r="H343" s="20">
        <v>0.013</v>
      </c>
      <c r="I343" s="20">
        <f t="shared" si="41"/>
        <v>41.34952766531714</v>
      </c>
      <c r="J343" s="20">
        <f t="shared" si="45"/>
        <v>0.04134952766531714</v>
      </c>
      <c r="K343" s="20">
        <f t="shared" si="42"/>
        <v>1.0337381916329285</v>
      </c>
      <c r="L343" s="21">
        <f t="shared" si="43"/>
        <v>1.2921727395411604</v>
      </c>
    </row>
    <row r="344" spans="1:12" ht="15">
      <c r="A344" s="12" t="s">
        <v>755</v>
      </c>
      <c r="B344" s="11">
        <v>337</v>
      </c>
      <c r="C344" s="11">
        <v>500</v>
      </c>
      <c r="D344" s="14">
        <f t="shared" si="44"/>
        <v>0.5</v>
      </c>
      <c r="E344" s="11">
        <v>0.376</v>
      </c>
      <c r="F344" s="14">
        <v>1</v>
      </c>
      <c r="G344" s="19">
        <f t="shared" si="40"/>
        <v>0.375</v>
      </c>
      <c r="H344" s="20">
        <v>0.013</v>
      </c>
      <c r="I344" s="20">
        <f t="shared" si="41"/>
        <v>33.41826050537484</v>
      </c>
      <c r="J344" s="20">
        <f t="shared" si="45"/>
        <v>0.03341826050537484</v>
      </c>
      <c r="K344" s="20">
        <f t="shared" si="42"/>
        <v>0.8354565126343709</v>
      </c>
      <c r="L344" s="21">
        <f t="shared" si="43"/>
        <v>1.6709130252687419</v>
      </c>
    </row>
    <row r="345" spans="1:12" ht="15">
      <c r="A345" s="12" t="s">
        <v>756</v>
      </c>
      <c r="B345" s="11">
        <v>338</v>
      </c>
      <c r="C345" s="11">
        <v>500</v>
      </c>
      <c r="D345" s="14">
        <f t="shared" si="44"/>
        <v>0.5</v>
      </c>
      <c r="E345" s="11">
        <v>0.515</v>
      </c>
      <c r="F345" s="14">
        <v>1</v>
      </c>
      <c r="G345" s="19">
        <f t="shared" si="40"/>
        <v>0.514</v>
      </c>
      <c r="H345" s="20">
        <v>0.013</v>
      </c>
      <c r="I345" s="20">
        <f t="shared" si="41"/>
        <v>45.80529573270045</v>
      </c>
      <c r="J345" s="20">
        <f t="shared" si="45"/>
        <v>0.04580529573270045</v>
      </c>
      <c r="K345" s="20">
        <f t="shared" si="42"/>
        <v>1.1451323933175113</v>
      </c>
      <c r="L345" s="21">
        <f t="shared" si="43"/>
        <v>2.2902647866350225</v>
      </c>
    </row>
    <row r="346" spans="1:12" ht="15">
      <c r="A346" s="12" t="s">
        <v>728</v>
      </c>
      <c r="B346" s="11">
        <v>339</v>
      </c>
      <c r="C346" s="11">
        <v>500</v>
      </c>
      <c r="D346" s="14">
        <f t="shared" si="44"/>
        <v>0.5</v>
      </c>
      <c r="E346" s="11">
        <v>0.491</v>
      </c>
      <c r="F346" s="14">
        <v>1</v>
      </c>
      <c r="G346" s="19">
        <f t="shared" si="40"/>
        <v>0.49</v>
      </c>
      <c r="H346" s="20">
        <v>0.013</v>
      </c>
      <c r="I346" s="20">
        <f t="shared" si="41"/>
        <v>43.66652706035646</v>
      </c>
      <c r="J346" s="20">
        <f t="shared" si="45"/>
        <v>0.04366652706035646</v>
      </c>
      <c r="K346" s="20">
        <f t="shared" si="42"/>
        <v>1.0916631765089115</v>
      </c>
      <c r="L346" s="21">
        <f t="shared" si="43"/>
        <v>2.183326353017823</v>
      </c>
    </row>
    <row r="347" spans="1:12" ht="15">
      <c r="A347" s="12" t="s">
        <v>757</v>
      </c>
      <c r="B347" s="11">
        <v>340</v>
      </c>
      <c r="C347" s="11">
        <v>500</v>
      </c>
      <c r="D347" s="14">
        <f t="shared" si="44"/>
        <v>0.5</v>
      </c>
      <c r="E347" s="11">
        <v>0.483</v>
      </c>
      <c r="F347" s="14">
        <v>1</v>
      </c>
      <c r="G347" s="19">
        <f t="shared" si="40"/>
        <v>0.482</v>
      </c>
      <c r="H347" s="20">
        <v>0.013</v>
      </c>
      <c r="I347" s="20">
        <f t="shared" si="41"/>
        <v>42.95360416957513</v>
      </c>
      <c r="J347" s="20">
        <f t="shared" si="45"/>
        <v>0.04295360416957513</v>
      </c>
      <c r="K347" s="20">
        <f t="shared" si="42"/>
        <v>1.0738401042393784</v>
      </c>
      <c r="L347" s="21">
        <f t="shared" si="43"/>
        <v>2.1476802084787567</v>
      </c>
    </row>
    <row r="348" spans="1:12" ht="15">
      <c r="A348" s="12" t="s">
        <v>722</v>
      </c>
      <c r="B348" s="11">
        <v>341</v>
      </c>
      <c r="C348" s="11">
        <v>500</v>
      </c>
      <c r="D348" s="14">
        <f t="shared" si="44"/>
        <v>0.5</v>
      </c>
      <c r="E348" s="11">
        <v>0.406</v>
      </c>
      <c r="F348" s="14">
        <v>1</v>
      </c>
      <c r="G348" s="19">
        <f t="shared" si="40"/>
        <v>0.405</v>
      </c>
      <c r="H348" s="20">
        <v>0.013</v>
      </c>
      <c r="I348" s="20">
        <f t="shared" si="41"/>
        <v>36.09172134580483</v>
      </c>
      <c r="J348" s="20">
        <f t="shared" si="45"/>
        <v>0.03609172134580483</v>
      </c>
      <c r="K348" s="20">
        <f t="shared" si="42"/>
        <v>0.9022930336451207</v>
      </c>
      <c r="L348" s="21">
        <f t="shared" si="43"/>
        <v>1.8045860672902414</v>
      </c>
    </row>
    <row r="349" spans="1:12" ht="15">
      <c r="A349" s="12" t="s">
        <v>730</v>
      </c>
      <c r="B349" s="11">
        <v>342</v>
      </c>
      <c r="C349" s="11">
        <v>500</v>
      </c>
      <c r="D349" s="14">
        <f t="shared" si="44"/>
        <v>0.5</v>
      </c>
      <c r="E349" s="11">
        <v>0.399</v>
      </c>
      <c r="F349" s="14">
        <v>1</v>
      </c>
      <c r="G349" s="19">
        <f t="shared" si="40"/>
        <v>0.398</v>
      </c>
      <c r="H349" s="20">
        <v>0.013</v>
      </c>
      <c r="I349" s="20">
        <f t="shared" si="41"/>
        <v>35.467913816371166</v>
      </c>
      <c r="J349" s="20">
        <f t="shared" si="45"/>
        <v>0.03546791381637117</v>
      </c>
      <c r="K349" s="20">
        <f t="shared" si="42"/>
        <v>0.8866978454092791</v>
      </c>
      <c r="L349" s="21">
        <f t="shared" si="43"/>
        <v>1.7733956908185582</v>
      </c>
    </row>
    <row r="350" spans="1:12" ht="15">
      <c r="A350" s="12" t="s">
        <v>782</v>
      </c>
      <c r="B350" s="11">
        <v>343</v>
      </c>
      <c r="C350" s="11">
        <v>1000</v>
      </c>
      <c r="D350" s="14">
        <f t="shared" si="44"/>
        <v>1</v>
      </c>
      <c r="E350" s="11">
        <v>0.007</v>
      </c>
      <c r="F350" s="14">
        <v>1</v>
      </c>
      <c r="G350" s="19">
        <f t="shared" si="40"/>
        <v>0.006</v>
      </c>
      <c r="H350" s="20">
        <v>0.013</v>
      </c>
      <c r="I350" s="20">
        <f t="shared" si="41"/>
        <v>0.5346921680859975</v>
      </c>
      <c r="J350" s="20">
        <f t="shared" si="45"/>
        <v>0.0005346921680859975</v>
      </c>
      <c r="K350" s="20">
        <f t="shared" si="42"/>
        <v>0.01336730420214994</v>
      </c>
      <c r="L350" s="21">
        <f t="shared" si="43"/>
        <v>0.01336730420214994</v>
      </c>
    </row>
    <row r="351" spans="1:12" ht="15">
      <c r="A351" s="12" t="s">
        <v>719</v>
      </c>
      <c r="B351" s="11">
        <v>344</v>
      </c>
      <c r="C351" s="11">
        <v>1000</v>
      </c>
      <c r="D351" s="14">
        <f t="shared" si="44"/>
        <v>1</v>
      </c>
      <c r="E351" s="11">
        <v>0.021</v>
      </c>
      <c r="F351" s="14">
        <v>1</v>
      </c>
      <c r="G351" s="19">
        <f t="shared" si="40"/>
        <v>0.02</v>
      </c>
      <c r="H351" s="20">
        <v>0.013</v>
      </c>
      <c r="I351" s="20">
        <f t="shared" si="41"/>
        <v>1.7823072269533249</v>
      </c>
      <c r="J351" s="20">
        <f t="shared" si="45"/>
        <v>0.001782307226953325</v>
      </c>
      <c r="K351" s="20">
        <f t="shared" si="42"/>
        <v>0.044557680673833124</v>
      </c>
      <c r="L351" s="21">
        <f t="shared" si="43"/>
        <v>0.044557680673833124</v>
      </c>
    </row>
    <row r="352" spans="1:12" ht="15">
      <c r="A352" s="12" t="s">
        <v>733</v>
      </c>
      <c r="B352" s="11">
        <v>345</v>
      </c>
      <c r="C352" s="11">
        <v>1000</v>
      </c>
      <c r="D352" s="14">
        <f t="shared" si="44"/>
        <v>1</v>
      </c>
      <c r="E352" s="11">
        <v>0.028</v>
      </c>
      <c r="F352" s="14">
        <v>1</v>
      </c>
      <c r="G352" s="19">
        <f t="shared" si="40"/>
        <v>0.027</v>
      </c>
      <c r="H352" s="20">
        <v>0.013</v>
      </c>
      <c r="I352" s="20">
        <f t="shared" si="41"/>
        <v>2.4061147563869887</v>
      </c>
      <c r="J352" s="20">
        <f t="shared" si="45"/>
        <v>0.0024061147563869886</v>
      </c>
      <c r="K352" s="20">
        <f t="shared" si="42"/>
        <v>0.060152868909674716</v>
      </c>
      <c r="L352" s="21">
        <f t="shared" si="43"/>
        <v>0.060152868909674716</v>
      </c>
    </row>
    <row r="353" spans="1:12" ht="15">
      <c r="A353" s="12" t="s">
        <v>725</v>
      </c>
      <c r="B353" s="11">
        <v>346</v>
      </c>
      <c r="C353" s="11">
        <v>1000</v>
      </c>
      <c r="D353" s="14">
        <f t="shared" si="44"/>
        <v>1</v>
      </c>
      <c r="E353" s="11">
        <v>0.024</v>
      </c>
      <c r="F353" s="14">
        <v>1</v>
      </c>
      <c r="G353" s="19">
        <f t="shared" si="40"/>
        <v>0.023</v>
      </c>
      <c r="H353" s="20">
        <v>0.013</v>
      </c>
      <c r="I353" s="20">
        <f t="shared" si="41"/>
        <v>2.0496533109963235</v>
      </c>
      <c r="J353" s="20">
        <f t="shared" si="45"/>
        <v>0.0020496533109963236</v>
      </c>
      <c r="K353" s="20">
        <f t="shared" si="42"/>
        <v>0.0512413327749081</v>
      </c>
      <c r="L353" s="21">
        <f t="shared" si="43"/>
        <v>0.0512413327749081</v>
      </c>
    </row>
    <row r="354" spans="1:12" ht="15">
      <c r="A354" s="12" t="s">
        <v>726</v>
      </c>
      <c r="B354" s="11">
        <v>347</v>
      </c>
      <c r="C354" s="11">
        <v>1000</v>
      </c>
      <c r="D354" s="14">
        <f t="shared" si="44"/>
        <v>1</v>
      </c>
      <c r="E354" s="11">
        <v>0.043</v>
      </c>
      <c r="F354" s="14">
        <v>1</v>
      </c>
      <c r="G354" s="19">
        <f t="shared" si="40"/>
        <v>0.041999999999999996</v>
      </c>
      <c r="H354" s="20">
        <v>0.013</v>
      </c>
      <c r="I354" s="20">
        <f t="shared" si="41"/>
        <v>3.742845176601982</v>
      </c>
      <c r="J354" s="20">
        <f t="shared" si="45"/>
        <v>0.003742845176601982</v>
      </c>
      <c r="K354" s="20">
        <f t="shared" si="42"/>
        <v>0.09357112941504955</v>
      </c>
      <c r="L354" s="21">
        <f t="shared" si="43"/>
        <v>0.09357112941504955</v>
      </c>
    </row>
    <row r="355" spans="1:12" ht="15">
      <c r="A355" s="12" t="s">
        <v>720</v>
      </c>
      <c r="B355" s="11">
        <v>348</v>
      </c>
      <c r="C355" s="11">
        <v>1000</v>
      </c>
      <c r="D355" s="14">
        <f t="shared" si="44"/>
        <v>1</v>
      </c>
      <c r="E355" s="11">
        <v>0.2</v>
      </c>
      <c r="F355" s="14">
        <v>1</v>
      </c>
      <c r="G355" s="19">
        <f t="shared" si="40"/>
        <v>0.199</v>
      </c>
      <c r="H355" s="20">
        <v>0.013</v>
      </c>
      <c r="I355" s="20">
        <f t="shared" si="41"/>
        <v>17.733956908185583</v>
      </c>
      <c r="J355" s="20">
        <f t="shared" si="45"/>
        <v>0.017733956908185584</v>
      </c>
      <c r="K355" s="20">
        <f t="shared" si="42"/>
        <v>0.44334892270463955</v>
      </c>
      <c r="L355" s="21">
        <f t="shared" si="43"/>
        <v>0.44334892270463955</v>
      </c>
    </row>
    <row r="356" spans="1:12" ht="15">
      <c r="A356" s="12" t="s">
        <v>727</v>
      </c>
      <c r="B356" s="11">
        <v>349</v>
      </c>
      <c r="C356" s="11">
        <v>1000</v>
      </c>
      <c r="D356" s="14">
        <f t="shared" si="44"/>
        <v>1</v>
      </c>
      <c r="E356" s="11">
        <v>0.314</v>
      </c>
      <c r="F356" s="14">
        <v>1</v>
      </c>
      <c r="G356" s="19">
        <f t="shared" si="40"/>
        <v>0.313</v>
      </c>
      <c r="H356" s="20">
        <v>0.013</v>
      </c>
      <c r="I356" s="20">
        <f t="shared" si="41"/>
        <v>27.893108101819536</v>
      </c>
      <c r="J356" s="20">
        <f t="shared" si="45"/>
        <v>0.027893108101819535</v>
      </c>
      <c r="K356" s="20">
        <f t="shared" si="42"/>
        <v>0.6973277025454884</v>
      </c>
      <c r="L356" s="21">
        <f t="shared" si="43"/>
        <v>0.6973277025454884</v>
      </c>
    </row>
    <row r="357" spans="1:12" ht="15">
      <c r="A357" s="12" t="s">
        <v>721</v>
      </c>
      <c r="B357" s="11">
        <v>350</v>
      </c>
      <c r="C357" s="11">
        <v>1000</v>
      </c>
      <c r="D357" s="14">
        <f t="shared" si="44"/>
        <v>1</v>
      </c>
      <c r="E357" s="11">
        <v>0.342</v>
      </c>
      <c r="F357" s="14">
        <v>1</v>
      </c>
      <c r="G357" s="19">
        <f t="shared" si="40"/>
        <v>0.341</v>
      </c>
      <c r="H357" s="20">
        <v>0.013</v>
      </c>
      <c r="I357" s="20">
        <f t="shared" si="41"/>
        <v>30.388338219554193</v>
      </c>
      <c r="J357" s="20">
        <f t="shared" si="45"/>
        <v>0.03038833821955419</v>
      </c>
      <c r="K357" s="20">
        <f t="shared" si="42"/>
        <v>0.7597084554888547</v>
      </c>
      <c r="L357" s="21">
        <f t="shared" si="43"/>
        <v>0.7597084554888547</v>
      </c>
    </row>
    <row r="358" spans="1:12" ht="15">
      <c r="A358" s="12" t="s">
        <v>728</v>
      </c>
      <c r="B358" s="11">
        <v>351</v>
      </c>
      <c r="C358" s="11">
        <v>750</v>
      </c>
      <c r="D358" s="14">
        <f t="shared" si="44"/>
        <v>0.75</v>
      </c>
      <c r="E358" s="11">
        <v>0.294</v>
      </c>
      <c r="F358" s="14">
        <v>1</v>
      </c>
      <c r="G358" s="19">
        <f t="shared" si="40"/>
        <v>0.293</v>
      </c>
      <c r="H358" s="20">
        <v>0.013</v>
      </c>
      <c r="I358" s="20">
        <f t="shared" si="41"/>
        <v>26.110800874866207</v>
      </c>
      <c r="J358" s="20">
        <f t="shared" si="45"/>
        <v>0.026110800874866207</v>
      </c>
      <c r="K358" s="20">
        <f t="shared" si="42"/>
        <v>0.6527700218716552</v>
      </c>
      <c r="L358" s="21">
        <f t="shared" si="43"/>
        <v>0.870360029162207</v>
      </c>
    </row>
    <row r="359" spans="1:12" ht="15">
      <c r="A359" s="12" t="s">
        <v>729</v>
      </c>
      <c r="B359" s="11">
        <v>352</v>
      </c>
      <c r="C359" s="11">
        <v>750</v>
      </c>
      <c r="D359" s="14">
        <f t="shared" si="44"/>
        <v>0.75</v>
      </c>
      <c r="E359" s="11">
        <v>0.282</v>
      </c>
      <c r="F359" s="14">
        <v>1</v>
      </c>
      <c r="G359" s="19">
        <f t="shared" si="40"/>
        <v>0.28099999999999997</v>
      </c>
      <c r="H359" s="20">
        <v>0.013</v>
      </c>
      <c r="I359" s="20">
        <f t="shared" si="41"/>
        <v>25.04141653869421</v>
      </c>
      <c r="J359" s="20">
        <f t="shared" si="45"/>
        <v>0.02504141653869421</v>
      </c>
      <c r="K359" s="20">
        <f t="shared" si="42"/>
        <v>0.6260354134673553</v>
      </c>
      <c r="L359" s="21">
        <f t="shared" si="43"/>
        <v>0.8347138846231403</v>
      </c>
    </row>
    <row r="360" spans="1:12" ht="15">
      <c r="A360" s="12" t="s">
        <v>722</v>
      </c>
      <c r="B360" s="11">
        <v>353</v>
      </c>
      <c r="C360" s="11">
        <v>750</v>
      </c>
      <c r="D360" s="14">
        <f t="shared" si="44"/>
        <v>0.75</v>
      </c>
      <c r="E360" s="11">
        <v>0.28</v>
      </c>
      <c r="F360" s="14">
        <v>1</v>
      </c>
      <c r="G360" s="19">
        <f t="shared" si="40"/>
        <v>0.279</v>
      </c>
      <c r="H360" s="20">
        <v>0.013</v>
      </c>
      <c r="I360" s="20">
        <f t="shared" si="41"/>
        <v>24.863185815998882</v>
      </c>
      <c r="J360" s="20">
        <f t="shared" si="45"/>
        <v>0.024863185815998882</v>
      </c>
      <c r="K360" s="20">
        <f t="shared" si="42"/>
        <v>0.6215796453999721</v>
      </c>
      <c r="L360" s="21">
        <f t="shared" si="43"/>
        <v>0.8287728605332961</v>
      </c>
    </row>
    <row r="361" spans="1:12" ht="15">
      <c r="A361" s="12" t="s">
        <v>730</v>
      </c>
      <c r="B361" s="11">
        <v>354</v>
      </c>
      <c r="C361" s="11">
        <v>750</v>
      </c>
      <c r="D361" s="14">
        <f t="shared" si="44"/>
        <v>0.75</v>
      </c>
      <c r="E361" s="11">
        <v>0.29</v>
      </c>
      <c r="F361" s="14">
        <v>1</v>
      </c>
      <c r="G361" s="19">
        <f t="shared" si="40"/>
        <v>0.289</v>
      </c>
      <c r="H361" s="20">
        <v>0.013</v>
      </c>
      <c r="I361" s="20">
        <f t="shared" si="41"/>
        <v>25.754339429475543</v>
      </c>
      <c r="J361" s="20">
        <f t="shared" si="45"/>
        <v>0.025754339429475543</v>
      </c>
      <c r="K361" s="20">
        <f t="shared" si="42"/>
        <v>0.6438584857368885</v>
      </c>
      <c r="L361" s="21">
        <f t="shared" si="43"/>
        <v>0.858477980982518</v>
      </c>
    </row>
    <row r="362" spans="1:12" ht="15">
      <c r="A362" s="12" t="s">
        <v>783</v>
      </c>
      <c r="B362" s="11">
        <v>355</v>
      </c>
      <c r="C362" s="11">
        <v>960</v>
      </c>
      <c r="D362" s="14">
        <f t="shared" si="44"/>
        <v>0.96</v>
      </c>
      <c r="E362" s="11">
        <v>0.139</v>
      </c>
      <c r="F362" s="14">
        <v>1</v>
      </c>
      <c r="G362" s="19">
        <f t="shared" si="40"/>
        <v>0.138</v>
      </c>
      <c r="H362" s="20">
        <v>0.013</v>
      </c>
      <c r="I362" s="20">
        <f t="shared" si="41"/>
        <v>12.297919865977942</v>
      </c>
      <c r="J362" s="20">
        <f t="shared" si="45"/>
        <v>0.012297919865977943</v>
      </c>
      <c r="K362" s="20">
        <f t="shared" si="42"/>
        <v>0.3074479966494486</v>
      </c>
      <c r="L362" s="21">
        <f t="shared" si="43"/>
        <v>0.32025832984317565</v>
      </c>
    </row>
    <row r="363" spans="1:12" ht="15">
      <c r="A363" s="12" t="s">
        <v>719</v>
      </c>
      <c r="B363" s="11">
        <v>356</v>
      </c>
      <c r="C363" s="11">
        <v>1000</v>
      </c>
      <c r="D363" s="14">
        <f t="shared" si="44"/>
        <v>1</v>
      </c>
      <c r="E363" s="11">
        <v>0.099</v>
      </c>
      <c r="F363" s="14">
        <v>1</v>
      </c>
      <c r="G363" s="19">
        <f t="shared" si="40"/>
        <v>0.098</v>
      </c>
      <c r="H363" s="20">
        <v>0.013</v>
      </c>
      <c r="I363" s="20">
        <f t="shared" si="41"/>
        <v>8.733305412071292</v>
      </c>
      <c r="J363" s="20">
        <f t="shared" si="45"/>
        <v>0.008733305412071292</v>
      </c>
      <c r="K363" s="20">
        <f t="shared" si="42"/>
        <v>0.2183326353017823</v>
      </c>
      <c r="L363" s="21">
        <f t="shared" si="43"/>
        <v>0.2183326353017823</v>
      </c>
    </row>
    <row r="364" spans="1:12" ht="15">
      <c r="A364" s="12" t="s">
        <v>733</v>
      </c>
      <c r="B364" s="11">
        <v>357</v>
      </c>
      <c r="C364" s="11">
        <v>1000</v>
      </c>
      <c r="D364" s="14">
        <f t="shared" si="44"/>
        <v>1</v>
      </c>
      <c r="E364" s="11">
        <v>0.174</v>
      </c>
      <c r="F364" s="14">
        <v>1</v>
      </c>
      <c r="G364" s="19">
        <f aca="true" t="shared" si="46" ref="G364:G427">E364-$T$18</f>
        <v>0.173</v>
      </c>
      <c r="H364" s="20">
        <v>0.013</v>
      </c>
      <c r="I364" s="20">
        <f aca="true" t="shared" si="47" ref="I364:I427">G364/$U$29</f>
        <v>15.41695751314626</v>
      </c>
      <c r="J364" s="20">
        <f t="shared" si="45"/>
        <v>0.01541695751314626</v>
      </c>
      <c r="K364" s="20">
        <f aca="true" t="shared" si="48" ref="K364:K427">J364*5/2*10/1*F364</f>
        <v>0.38542393782865647</v>
      </c>
      <c r="L364" s="21">
        <f aca="true" t="shared" si="49" ref="L364:L427">K364/D364</f>
        <v>0.38542393782865647</v>
      </c>
    </row>
    <row r="365" spans="1:12" ht="15">
      <c r="A365" s="12" t="s">
        <v>725</v>
      </c>
      <c r="B365" s="11">
        <v>358</v>
      </c>
      <c r="C365" s="11">
        <v>1000</v>
      </c>
      <c r="D365" s="14">
        <f t="shared" si="44"/>
        <v>1</v>
      </c>
      <c r="E365" s="11">
        <v>0.224</v>
      </c>
      <c r="F365" s="14">
        <v>1</v>
      </c>
      <c r="G365" s="19">
        <f t="shared" si="46"/>
        <v>0.223</v>
      </c>
      <c r="H365" s="20">
        <v>0.013</v>
      </c>
      <c r="I365" s="20">
        <f t="shared" si="47"/>
        <v>19.872725580529572</v>
      </c>
      <c r="J365" s="20">
        <f t="shared" si="45"/>
        <v>0.019872725580529573</v>
      </c>
      <c r="K365" s="20">
        <f t="shared" si="48"/>
        <v>0.49681813951323933</v>
      </c>
      <c r="L365" s="21">
        <f t="shared" si="49"/>
        <v>0.49681813951323933</v>
      </c>
    </row>
    <row r="366" spans="1:12" ht="15">
      <c r="A366" s="12" t="s">
        <v>726</v>
      </c>
      <c r="B366" s="11">
        <v>359</v>
      </c>
      <c r="C366" s="11">
        <v>850</v>
      </c>
      <c r="D366" s="14">
        <f t="shared" si="44"/>
        <v>0.85</v>
      </c>
      <c r="E366" s="11">
        <v>0.224</v>
      </c>
      <c r="F366" s="14">
        <v>1</v>
      </c>
      <c r="G366" s="19">
        <f t="shared" si="46"/>
        <v>0.223</v>
      </c>
      <c r="H366" s="20">
        <v>0.013</v>
      </c>
      <c r="I366" s="20">
        <f t="shared" si="47"/>
        <v>19.872725580529572</v>
      </c>
      <c r="J366" s="20">
        <f t="shared" si="45"/>
        <v>0.019872725580529573</v>
      </c>
      <c r="K366" s="20">
        <f t="shared" si="48"/>
        <v>0.49681813951323933</v>
      </c>
      <c r="L366" s="21">
        <f t="shared" si="49"/>
        <v>0.5844919288391051</v>
      </c>
    </row>
    <row r="367" spans="1:12" ht="15">
      <c r="A367" s="12" t="s">
        <v>720</v>
      </c>
      <c r="B367" s="11">
        <v>360</v>
      </c>
      <c r="C367" s="11">
        <v>850</v>
      </c>
      <c r="D367" s="14">
        <f t="shared" si="44"/>
        <v>0.85</v>
      </c>
      <c r="E367" s="11">
        <v>0.228</v>
      </c>
      <c r="F367" s="14">
        <v>1</v>
      </c>
      <c r="G367" s="19">
        <f t="shared" si="46"/>
        <v>0.227</v>
      </c>
      <c r="H367" s="20">
        <v>0.013</v>
      </c>
      <c r="I367" s="20">
        <f t="shared" si="47"/>
        <v>20.229187025920236</v>
      </c>
      <c r="J367" s="20">
        <f t="shared" si="45"/>
        <v>0.020229187025920237</v>
      </c>
      <c r="K367" s="20">
        <f t="shared" si="48"/>
        <v>0.5057296756480059</v>
      </c>
      <c r="L367" s="21">
        <f t="shared" si="49"/>
        <v>0.594976088997654</v>
      </c>
    </row>
    <row r="368" spans="1:12" ht="15">
      <c r="A368" s="12" t="s">
        <v>727</v>
      </c>
      <c r="B368" s="11">
        <v>361</v>
      </c>
      <c r="C368" s="11">
        <v>750</v>
      </c>
      <c r="D368" s="14">
        <f t="shared" si="44"/>
        <v>0.75</v>
      </c>
      <c r="E368" s="11">
        <v>0.2</v>
      </c>
      <c r="F368" s="14">
        <v>1</v>
      </c>
      <c r="G368" s="19">
        <f t="shared" si="46"/>
        <v>0.199</v>
      </c>
      <c r="H368" s="20">
        <v>0.013</v>
      </c>
      <c r="I368" s="20">
        <f t="shared" si="47"/>
        <v>17.733956908185583</v>
      </c>
      <c r="J368" s="20">
        <f t="shared" si="45"/>
        <v>0.017733956908185584</v>
      </c>
      <c r="K368" s="20">
        <f t="shared" si="48"/>
        <v>0.44334892270463955</v>
      </c>
      <c r="L368" s="21">
        <f t="shared" si="49"/>
        <v>0.5911318969395194</v>
      </c>
    </row>
    <row r="369" spans="1:12" ht="15">
      <c r="A369" s="12" t="s">
        <v>750</v>
      </c>
      <c r="B369" s="11">
        <v>362</v>
      </c>
      <c r="C369" s="11">
        <v>750</v>
      </c>
      <c r="D369" s="14">
        <f t="shared" si="44"/>
        <v>0.75</v>
      </c>
      <c r="E369" s="11">
        <v>0.208</v>
      </c>
      <c r="F369" s="14">
        <v>1</v>
      </c>
      <c r="G369" s="19">
        <f t="shared" si="46"/>
        <v>0.207</v>
      </c>
      <c r="H369" s="20">
        <v>0.013</v>
      </c>
      <c r="I369" s="20">
        <f t="shared" si="47"/>
        <v>18.44687979896691</v>
      </c>
      <c r="J369" s="20">
        <f t="shared" si="45"/>
        <v>0.018446879798966913</v>
      </c>
      <c r="K369" s="20">
        <f t="shared" si="48"/>
        <v>0.4611719949741728</v>
      </c>
      <c r="L369" s="21">
        <f t="shared" si="49"/>
        <v>0.6148959932988971</v>
      </c>
    </row>
    <row r="370" spans="1:12" ht="15">
      <c r="A370" s="12" t="s">
        <v>751</v>
      </c>
      <c r="B370" s="11">
        <v>363</v>
      </c>
      <c r="C370" s="11">
        <v>750</v>
      </c>
      <c r="D370" s="14">
        <f t="shared" si="44"/>
        <v>0.75</v>
      </c>
      <c r="E370" s="11">
        <v>0.227</v>
      </c>
      <c r="F370" s="14">
        <v>1</v>
      </c>
      <c r="G370" s="19">
        <f t="shared" si="46"/>
        <v>0.226</v>
      </c>
      <c r="H370" s="20">
        <v>0.013</v>
      </c>
      <c r="I370" s="20">
        <f t="shared" si="47"/>
        <v>20.14007166457257</v>
      </c>
      <c r="J370" s="20">
        <f t="shared" si="45"/>
        <v>0.02014007166457257</v>
      </c>
      <c r="K370" s="20">
        <f t="shared" si="48"/>
        <v>0.5035017916143143</v>
      </c>
      <c r="L370" s="21">
        <f t="shared" si="49"/>
        <v>0.6713357221524191</v>
      </c>
    </row>
    <row r="371" spans="1:12" ht="15">
      <c r="A371" s="12" t="s">
        <v>758</v>
      </c>
      <c r="B371" s="11">
        <v>364</v>
      </c>
      <c r="C371" s="11">
        <v>750</v>
      </c>
      <c r="D371" s="14">
        <f t="shared" si="44"/>
        <v>0.75</v>
      </c>
      <c r="E371" s="11">
        <v>0.257</v>
      </c>
      <c r="F371" s="14">
        <v>1</v>
      </c>
      <c r="G371" s="19">
        <f t="shared" si="46"/>
        <v>0.256</v>
      </c>
      <c r="H371" s="20">
        <v>0.013</v>
      </c>
      <c r="I371" s="20">
        <f t="shared" si="47"/>
        <v>22.81353250500256</v>
      </c>
      <c r="J371" s="20">
        <f t="shared" si="45"/>
        <v>0.022813532505002558</v>
      </c>
      <c r="K371" s="20">
        <f t="shared" si="48"/>
        <v>0.570338312625064</v>
      </c>
      <c r="L371" s="21">
        <f t="shared" si="49"/>
        <v>0.7604510835000853</v>
      </c>
    </row>
    <row r="372" spans="1:12" ht="15">
      <c r="A372" s="12" t="s">
        <v>752</v>
      </c>
      <c r="B372" s="11">
        <v>365</v>
      </c>
      <c r="C372" s="11">
        <v>500</v>
      </c>
      <c r="D372" s="14">
        <f t="shared" si="44"/>
        <v>0.5</v>
      </c>
      <c r="E372" s="11">
        <v>0.18</v>
      </c>
      <c r="F372" s="14">
        <v>1</v>
      </c>
      <c r="G372" s="19">
        <f t="shared" si="46"/>
        <v>0.179</v>
      </c>
      <c r="H372" s="20">
        <v>0.013</v>
      </c>
      <c r="I372" s="20">
        <f t="shared" si="47"/>
        <v>15.951649681232256</v>
      </c>
      <c r="J372" s="20">
        <f t="shared" si="45"/>
        <v>0.015951649681232256</v>
      </c>
      <c r="K372" s="20">
        <f t="shared" si="48"/>
        <v>0.3987912420308064</v>
      </c>
      <c r="L372" s="21">
        <f t="shared" si="49"/>
        <v>0.7975824840616128</v>
      </c>
    </row>
    <row r="373" spans="1:12" ht="15">
      <c r="A373" s="12" t="s">
        <v>730</v>
      </c>
      <c r="B373" s="11">
        <v>366</v>
      </c>
      <c r="C373" s="11">
        <v>500</v>
      </c>
      <c r="D373" s="14">
        <f t="shared" si="44"/>
        <v>0.5</v>
      </c>
      <c r="E373" s="11">
        <v>0.165</v>
      </c>
      <c r="F373" s="14">
        <v>1</v>
      </c>
      <c r="G373" s="19">
        <f t="shared" si="46"/>
        <v>0.164</v>
      </c>
      <c r="H373" s="20">
        <v>0.013</v>
      </c>
      <c r="I373" s="20">
        <f t="shared" si="47"/>
        <v>14.614919261017265</v>
      </c>
      <c r="J373" s="20">
        <f t="shared" si="45"/>
        <v>0.014614919261017266</v>
      </c>
      <c r="K373" s="20">
        <f t="shared" si="48"/>
        <v>0.36537298152543163</v>
      </c>
      <c r="L373" s="21">
        <f t="shared" si="49"/>
        <v>0.7307459630508633</v>
      </c>
    </row>
    <row r="374" spans="1:12" ht="15">
      <c r="A374" s="12" t="s">
        <v>784</v>
      </c>
      <c r="B374" s="11">
        <v>367</v>
      </c>
      <c r="C374" s="11">
        <v>1000</v>
      </c>
      <c r="D374" s="14">
        <f t="shared" si="44"/>
        <v>1</v>
      </c>
      <c r="E374" s="11">
        <v>0.046</v>
      </c>
      <c r="F374" s="14">
        <v>1</v>
      </c>
      <c r="G374" s="19">
        <f t="shared" si="46"/>
        <v>0.045</v>
      </c>
      <c r="H374" s="20">
        <v>0.013</v>
      </c>
      <c r="I374" s="20">
        <f t="shared" si="47"/>
        <v>4.010191260644981</v>
      </c>
      <c r="J374" s="20">
        <f t="shared" si="45"/>
        <v>0.004010191260644981</v>
      </c>
      <c r="K374" s="20">
        <f t="shared" si="48"/>
        <v>0.10025478151612452</v>
      </c>
      <c r="L374" s="21">
        <f t="shared" si="49"/>
        <v>0.10025478151612452</v>
      </c>
    </row>
    <row r="375" spans="1:12" ht="15">
      <c r="A375" s="12" t="s">
        <v>719</v>
      </c>
      <c r="B375" s="11">
        <v>368</v>
      </c>
      <c r="C375" s="11">
        <v>1000</v>
      </c>
      <c r="D375" s="14">
        <f t="shared" si="44"/>
        <v>1</v>
      </c>
      <c r="E375" s="11">
        <v>0.065</v>
      </c>
      <c r="F375" s="14">
        <v>1</v>
      </c>
      <c r="G375" s="19">
        <f t="shared" si="46"/>
        <v>0.064</v>
      </c>
      <c r="H375" s="20">
        <v>0.013</v>
      </c>
      <c r="I375" s="20">
        <f t="shared" si="47"/>
        <v>5.70338312625064</v>
      </c>
      <c r="J375" s="20">
        <f t="shared" si="45"/>
        <v>0.0057033831262506395</v>
      </c>
      <c r="K375" s="20">
        <f t="shared" si="48"/>
        <v>0.142584578156266</v>
      </c>
      <c r="L375" s="21">
        <f t="shared" si="49"/>
        <v>0.142584578156266</v>
      </c>
    </row>
    <row r="376" spans="1:12" ht="15">
      <c r="A376" s="12" t="s">
        <v>785</v>
      </c>
      <c r="B376" s="11">
        <v>369</v>
      </c>
      <c r="C376" s="11">
        <v>1000</v>
      </c>
      <c r="D376" s="14">
        <f t="shared" si="44"/>
        <v>1</v>
      </c>
      <c r="E376" s="11">
        <v>0.078</v>
      </c>
      <c r="F376" s="14">
        <v>1</v>
      </c>
      <c r="G376" s="19">
        <f t="shared" si="46"/>
        <v>0.077</v>
      </c>
      <c r="H376" s="20">
        <v>0.013</v>
      </c>
      <c r="I376" s="20">
        <f t="shared" si="47"/>
        <v>6.8618828237703005</v>
      </c>
      <c r="J376" s="20">
        <f t="shared" si="45"/>
        <v>0.006861882823770301</v>
      </c>
      <c r="K376" s="20">
        <f t="shared" si="48"/>
        <v>0.1715470705942575</v>
      </c>
      <c r="L376" s="21">
        <f t="shared" si="49"/>
        <v>0.1715470705942575</v>
      </c>
    </row>
    <row r="377" spans="1:12" ht="15">
      <c r="A377" s="12" t="s">
        <v>786</v>
      </c>
      <c r="B377" s="11">
        <v>370</v>
      </c>
      <c r="C377" s="11">
        <v>1000</v>
      </c>
      <c r="D377" s="14">
        <f t="shared" si="44"/>
        <v>1</v>
      </c>
      <c r="E377" s="11">
        <v>0.092</v>
      </c>
      <c r="F377" s="14">
        <v>1</v>
      </c>
      <c r="G377" s="19">
        <f t="shared" si="46"/>
        <v>0.091</v>
      </c>
      <c r="H377" s="20">
        <v>0.013</v>
      </c>
      <c r="I377" s="20">
        <f t="shared" si="47"/>
        <v>8.109497882637628</v>
      </c>
      <c r="J377" s="20">
        <f t="shared" si="45"/>
        <v>0.008109497882637628</v>
      </c>
      <c r="K377" s="20">
        <f t="shared" si="48"/>
        <v>0.2027374470659407</v>
      </c>
      <c r="L377" s="21">
        <f t="shared" si="49"/>
        <v>0.2027374470659407</v>
      </c>
    </row>
    <row r="378" spans="1:12" ht="15">
      <c r="A378" s="12" t="s">
        <v>787</v>
      </c>
      <c r="B378" s="11">
        <v>371</v>
      </c>
      <c r="C378" s="11">
        <v>1000</v>
      </c>
      <c r="D378" s="14">
        <f t="shared" si="44"/>
        <v>1</v>
      </c>
      <c r="E378" s="11">
        <v>0.089</v>
      </c>
      <c r="F378" s="14">
        <v>1</v>
      </c>
      <c r="G378" s="19">
        <f t="shared" si="46"/>
        <v>0.088</v>
      </c>
      <c r="H378" s="20">
        <v>0.013</v>
      </c>
      <c r="I378" s="20">
        <f t="shared" si="47"/>
        <v>7.842151798594629</v>
      </c>
      <c r="J378" s="20">
        <f t="shared" si="45"/>
        <v>0.00784215179859463</v>
      </c>
      <c r="K378" s="20">
        <f t="shared" si="48"/>
        <v>0.19605379496486575</v>
      </c>
      <c r="L378" s="21">
        <f t="shared" si="49"/>
        <v>0.19605379496486575</v>
      </c>
    </row>
    <row r="379" spans="1:12" ht="15">
      <c r="A379" s="12" t="s">
        <v>720</v>
      </c>
      <c r="B379" s="11">
        <v>372</v>
      </c>
      <c r="C379" s="11">
        <v>1000</v>
      </c>
      <c r="D379" s="14">
        <f t="shared" si="44"/>
        <v>1</v>
      </c>
      <c r="E379" s="11">
        <v>0.091</v>
      </c>
      <c r="F379" s="14">
        <v>1</v>
      </c>
      <c r="G379" s="19">
        <f t="shared" si="46"/>
        <v>0.09</v>
      </c>
      <c r="H379" s="20">
        <v>0.013</v>
      </c>
      <c r="I379" s="20">
        <f t="shared" si="47"/>
        <v>8.020382521289962</v>
      </c>
      <c r="J379" s="20">
        <f t="shared" si="45"/>
        <v>0.008020382521289962</v>
      </c>
      <c r="K379" s="20">
        <f t="shared" si="48"/>
        <v>0.20050956303224904</v>
      </c>
      <c r="L379" s="21">
        <f t="shared" si="49"/>
        <v>0.20050956303224904</v>
      </c>
    </row>
    <row r="380" spans="1:12" ht="15">
      <c r="A380" s="12" t="s">
        <v>788</v>
      </c>
      <c r="B380" s="11">
        <v>373</v>
      </c>
      <c r="C380" s="11">
        <v>1000</v>
      </c>
      <c r="D380" s="14">
        <f t="shared" si="44"/>
        <v>1</v>
      </c>
      <c r="E380" s="11">
        <v>0.089</v>
      </c>
      <c r="F380" s="14">
        <v>1</v>
      </c>
      <c r="G380" s="19">
        <f t="shared" si="46"/>
        <v>0.088</v>
      </c>
      <c r="H380" s="20">
        <v>0.013</v>
      </c>
      <c r="I380" s="20">
        <f t="shared" si="47"/>
        <v>7.842151798594629</v>
      </c>
      <c r="J380" s="20">
        <f t="shared" si="45"/>
        <v>0.00784215179859463</v>
      </c>
      <c r="K380" s="20">
        <f t="shared" si="48"/>
        <v>0.19605379496486575</v>
      </c>
      <c r="L380" s="21">
        <f t="shared" si="49"/>
        <v>0.19605379496486575</v>
      </c>
    </row>
    <row r="381" spans="1:12" ht="15">
      <c r="A381" s="12" t="s">
        <v>789</v>
      </c>
      <c r="B381" s="11">
        <v>374</v>
      </c>
      <c r="C381" s="11">
        <v>1000</v>
      </c>
      <c r="D381" s="14">
        <f t="shared" si="44"/>
        <v>1</v>
      </c>
      <c r="E381" s="11">
        <v>0.107</v>
      </c>
      <c r="F381" s="14">
        <v>1</v>
      </c>
      <c r="G381" s="19">
        <f t="shared" si="46"/>
        <v>0.106</v>
      </c>
      <c r="H381" s="20">
        <v>0.013</v>
      </c>
      <c r="I381" s="20">
        <f t="shared" si="47"/>
        <v>9.44622830285262</v>
      </c>
      <c r="J381" s="20">
        <f t="shared" si="45"/>
        <v>0.00944622830285262</v>
      </c>
      <c r="K381" s="20">
        <f t="shared" si="48"/>
        <v>0.23615570757131552</v>
      </c>
      <c r="L381" s="21">
        <f t="shared" si="49"/>
        <v>0.23615570757131552</v>
      </c>
    </row>
    <row r="382" spans="1:12" ht="15">
      <c r="A382" s="12" t="s">
        <v>790</v>
      </c>
      <c r="B382" s="11">
        <v>375</v>
      </c>
      <c r="C382" s="11">
        <v>1000</v>
      </c>
      <c r="D382" s="14">
        <f aca="true" t="shared" si="50" ref="D382:D445">C382/1000</f>
        <v>1</v>
      </c>
      <c r="E382" s="11">
        <v>0.18</v>
      </c>
      <c r="F382" s="14">
        <v>1</v>
      </c>
      <c r="G382" s="19">
        <f t="shared" si="46"/>
        <v>0.179</v>
      </c>
      <c r="H382" s="20">
        <v>0.013</v>
      </c>
      <c r="I382" s="20">
        <f t="shared" si="47"/>
        <v>15.951649681232256</v>
      </c>
      <c r="J382" s="20">
        <f t="shared" si="45"/>
        <v>0.015951649681232256</v>
      </c>
      <c r="K382" s="20">
        <f t="shared" si="48"/>
        <v>0.3987912420308064</v>
      </c>
      <c r="L382" s="21">
        <f t="shared" si="49"/>
        <v>0.3987912420308064</v>
      </c>
    </row>
    <row r="383" spans="1:12" ht="15">
      <c r="A383" s="12" t="s">
        <v>780</v>
      </c>
      <c r="B383" s="11">
        <v>376</v>
      </c>
      <c r="C383" s="11">
        <v>1000</v>
      </c>
      <c r="D383" s="14">
        <f t="shared" si="50"/>
        <v>1</v>
      </c>
      <c r="E383" s="11">
        <v>0.208</v>
      </c>
      <c r="F383" s="14">
        <v>1</v>
      </c>
      <c r="G383" s="19">
        <f t="shared" si="46"/>
        <v>0.207</v>
      </c>
      <c r="H383" s="20">
        <v>0.013</v>
      </c>
      <c r="I383" s="20">
        <f t="shared" si="47"/>
        <v>18.44687979896691</v>
      </c>
      <c r="J383" s="20">
        <f t="shared" si="45"/>
        <v>0.018446879798966913</v>
      </c>
      <c r="K383" s="20">
        <f t="shared" si="48"/>
        <v>0.4611719949741728</v>
      </c>
      <c r="L383" s="21">
        <f t="shared" si="49"/>
        <v>0.4611719949741728</v>
      </c>
    </row>
    <row r="384" spans="1:12" ht="15">
      <c r="A384" s="12" t="s">
        <v>791</v>
      </c>
      <c r="B384" s="11">
        <v>377</v>
      </c>
      <c r="C384" s="11">
        <v>1000</v>
      </c>
      <c r="D384" s="14">
        <f t="shared" si="50"/>
        <v>1</v>
      </c>
      <c r="E384" s="11">
        <v>0.261</v>
      </c>
      <c r="F384" s="14">
        <v>1</v>
      </c>
      <c r="G384" s="19">
        <f t="shared" si="46"/>
        <v>0.26</v>
      </c>
      <c r="H384" s="20">
        <v>0.013</v>
      </c>
      <c r="I384" s="20">
        <f t="shared" si="47"/>
        <v>23.169993950393224</v>
      </c>
      <c r="J384" s="20">
        <f t="shared" si="45"/>
        <v>0.023169993950393222</v>
      </c>
      <c r="K384" s="20">
        <f t="shared" si="48"/>
        <v>0.5792498487598305</v>
      </c>
      <c r="L384" s="21">
        <f t="shared" si="49"/>
        <v>0.5792498487598305</v>
      </c>
    </row>
    <row r="385" spans="1:12" ht="15">
      <c r="A385" s="12" t="s">
        <v>730</v>
      </c>
      <c r="B385" s="11">
        <v>378</v>
      </c>
      <c r="C385" s="11">
        <v>1000</v>
      </c>
      <c r="D385" s="14">
        <f t="shared" si="50"/>
        <v>1</v>
      </c>
      <c r="E385" s="11">
        <v>0.298</v>
      </c>
      <c r="F385" s="14">
        <v>1</v>
      </c>
      <c r="G385" s="19">
        <f t="shared" si="46"/>
        <v>0.297</v>
      </c>
      <c r="H385" s="20">
        <v>0.013</v>
      </c>
      <c r="I385" s="20">
        <f t="shared" si="47"/>
        <v>26.46726232025687</v>
      </c>
      <c r="J385" s="20">
        <f t="shared" si="45"/>
        <v>0.02646726232025687</v>
      </c>
      <c r="K385" s="20">
        <f t="shared" si="48"/>
        <v>0.6616815580064218</v>
      </c>
      <c r="L385" s="21">
        <f t="shared" si="49"/>
        <v>0.6616815580064218</v>
      </c>
    </row>
    <row r="386" spans="1:12" ht="15">
      <c r="A386" s="12" t="s">
        <v>792</v>
      </c>
      <c r="B386" s="11">
        <v>379</v>
      </c>
      <c r="C386" s="11">
        <v>1000</v>
      </c>
      <c r="D386" s="14">
        <f t="shared" si="50"/>
        <v>1</v>
      </c>
      <c r="E386" s="11">
        <v>0.102</v>
      </c>
      <c r="F386" s="14">
        <v>1</v>
      </c>
      <c r="G386" s="19">
        <f t="shared" si="46"/>
        <v>0.10099999999999999</v>
      </c>
      <c r="H386" s="20">
        <v>0.013</v>
      </c>
      <c r="I386" s="20">
        <f t="shared" si="47"/>
        <v>9.00065149611429</v>
      </c>
      <c r="J386" s="20">
        <f t="shared" si="45"/>
        <v>0.00900065149611429</v>
      </c>
      <c r="K386" s="20">
        <f t="shared" si="48"/>
        <v>0.22501628740285723</v>
      </c>
      <c r="L386" s="21">
        <f t="shared" si="49"/>
        <v>0.22501628740285723</v>
      </c>
    </row>
    <row r="387" spans="1:12" ht="15">
      <c r="A387" s="12" t="s">
        <v>719</v>
      </c>
      <c r="B387" s="11">
        <v>380</v>
      </c>
      <c r="C387" s="11">
        <v>1000</v>
      </c>
      <c r="D387" s="14">
        <f t="shared" si="50"/>
        <v>1</v>
      </c>
      <c r="E387" s="11">
        <v>0.087</v>
      </c>
      <c r="F387" s="14">
        <v>1</v>
      </c>
      <c r="G387" s="19">
        <f t="shared" si="46"/>
        <v>0.086</v>
      </c>
      <c r="H387" s="20">
        <v>0.013</v>
      </c>
      <c r="I387" s="20">
        <f t="shared" si="47"/>
        <v>7.663921075899296</v>
      </c>
      <c r="J387" s="20">
        <f t="shared" si="45"/>
        <v>0.007663921075899296</v>
      </c>
      <c r="K387" s="20">
        <f t="shared" si="48"/>
        <v>0.1915980268974824</v>
      </c>
      <c r="L387" s="21">
        <f t="shared" si="49"/>
        <v>0.1915980268974824</v>
      </c>
    </row>
    <row r="388" spans="1:12" ht="15">
      <c r="A388" s="12" t="s">
        <v>733</v>
      </c>
      <c r="B388" s="11">
        <v>381</v>
      </c>
      <c r="C388" s="11">
        <v>1000</v>
      </c>
      <c r="D388" s="14">
        <f t="shared" si="50"/>
        <v>1</v>
      </c>
      <c r="E388" s="11">
        <v>0.11</v>
      </c>
      <c r="F388" s="14">
        <v>1</v>
      </c>
      <c r="G388" s="19">
        <f t="shared" si="46"/>
        <v>0.109</v>
      </c>
      <c r="H388" s="20">
        <v>0.013</v>
      </c>
      <c r="I388" s="20">
        <f t="shared" si="47"/>
        <v>9.71357438689562</v>
      </c>
      <c r="J388" s="20">
        <f t="shared" si="45"/>
        <v>0.00971357438689562</v>
      </c>
      <c r="K388" s="20">
        <f t="shared" si="48"/>
        <v>0.2428393596723905</v>
      </c>
      <c r="L388" s="21">
        <f t="shared" si="49"/>
        <v>0.2428393596723905</v>
      </c>
    </row>
    <row r="389" spans="1:12" ht="15">
      <c r="A389" s="12" t="s">
        <v>725</v>
      </c>
      <c r="B389" s="11">
        <v>382</v>
      </c>
      <c r="C389" s="11">
        <v>1000</v>
      </c>
      <c r="D389" s="14">
        <f t="shared" si="50"/>
        <v>1</v>
      </c>
      <c r="E389" s="11">
        <v>0.122</v>
      </c>
      <c r="F389" s="14">
        <v>1</v>
      </c>
      <c r="G389" s="19">
        <f t="shared" si="46"/>
        <v>0.121</v>
      </c>
      <c r="H389" s="20">
        <v>0.013</v>
      </c>
      <c r="I389" s="20">
        <f t="shared" si="47"/>
        <v>10.782958723067615</v>
      </c>
      <c r="J389" s="20">
        <f t="shared" si="45"/>
        <v>0.010782958723067615</v>
      </c>
      <c r="K389" s="20">
        <f t="shared" si="48"/>
        <v>0.2695739680766904</v>
      </c>
      <c r="L389" s="21">
        <f t="shared" si="49"/>
        <v>0.2695739680766904</v>
      </c>
    </row>
    <row r="390" spans="1:12" ht="15">
      <c r="A390" s="12" t="s">
        <v>726</v>
      </c>
      <c r="B390" s="11">
        <v>383</v>
      </c>
      <c r="C390" s="11">
        <v>1000</v>
      </c>
      <c r="D390" s="14">
        <f t="shared" si="50"/>
        <v>1</v>
      </c>
      <c r="E390" s="11">
        <v>0.123</v>
      </c>
      <c r="F390" s="14">
        <v>1</v>
      </c>
      <c r="G390" s="19">
        <f t="shared" si="46"/>
        <v>0.122</v>
      </c>
      <c r="H390" s="20">
        <v>0.013</v>
      </c>
      <c r="I390" s="20">
        <f t="shared" si="47"/>
        <v>10.872074084415281</v>
      </c>
      <c r="J390" s="20">
        <f t="shared" si="45"/>
        <v>0.010872074084415281</v>
      </c>
      <c r="K390" s="20">
        <f t="shared" si="48"/>
        <v>0.27180185211038205</v>
      </c>
      <c r="L390" s="21">
        <f t="shared" si="49"/>
        <v>0.27180185211038205</v>
      </c>
    </row>
    <row r="391" spans="1:12" ht="15">
      <c r="A391" s="12" t="s">
        <v>720</v>
      </c>
      <c r="B391" s="11">
        <v>384</v>
      </c>
      <c r="C391" s="11">
        <v>1000</v>
      </c>
      <c r="D391" s="14">
        <f t="shared" si="50"/>
        <v>1</v>
      </c>
      <c r="E391" s="11">
        <v>0.118</v>
      </c>
      <c r="F391" s="14">
        <v>1</v>
      </c>
      <c r="G391" s="19">
        <f t="shared" si="46"/>
        <v>0.11699999999999999</v>
      </c>
      <c r="H391" s="20">
        <v>0.013</v>
      </c>
      <c r="I391" s="20">
        <f t="shared" si="47"/>
        <v>10.42649727767695</v>
      </c>
      <c r="J391" s="20">
        <f t="shared" si="45"/>
        <v>0.010426497277676949</v>
      </c>
      <c r="K391" s="20">
        <f t="shared" si="48"/>
        <v>0.26066243194192373</v>
      </c>
      <c r="L391" s="21">
        <f t="shared" si="49"/>
        <v>0.26066243194192373</v>
      </c>
    </row>
    <row r="392" spans="1:12" ht="15">
      <c r="A392" s="12" t="s">
        <v>727</v>
      </c>
      <c r="B392" s="11">
        <v>385</v>
      </c>
      <c r="C392" s="11">
        <v>1000</v>
      </c>
      <c r="D392" s="14">
        <f t="shared" si="50"/>
        <v>1</v>
      </c>
      <c r="E392" s="11">
        <v>0.118</v>
      </c>
      <c r="F392" s="14">
        <v>1</v>
      </c>
      <c r="G392" s="19">
        <f t="shared" si="46"/>
        <v>0.11699999999999999</v>
      </c>
      <c r="H392" s="20">
        <v>0.013</v>
      </c>
      <c r="I392" s="20">
        <f t="shared" si="47"/>
        <v>10.42649727767695</v>
      </c>
      <c r="J392" s="20">
        <f aca="true" t="shared" si="51" ref="J392:J455">I392*0.001</f>
        <v>0.010426497277676949</v>
      </c>
      <c r="K392" s="20">
        <f t="shared" si="48"/>
        <v>0.26066243194192373</v>
      </c>
      <c r="L392" s="21">
        <f t="shared" si="49"/>
        <v>0.26066243194192373</v>
      </c>
    </row>
    <row r="393" spans="1:12" ht="15">
      <c r="A393" s="12" t="s">
        <v>721</v>
      </c>
      <c r="B393" s="11">
        <v>386</v>
      </c>
      <c r="C393" s="11">
        <v>1000</v>
      </c>
      <c r="D393" s="14">
        <f t="shared" si="50"/>
        <v>1</v>
      </c>
      <c r="E393" s="11">
        <v>0.116</v>
      </c>
      <c r="F393" s="14">
        <v>1</v>
      </c>
      <c r="G393" s="19">
        <f t="shared" si="46"/>
        <v>0.115</v>
      </c>
      <c r="H393" s="20">
        <v>0.013</v>
      </c>
      <c r="I393" s="20">
        <f t="shared" si="47"/>
        <v>10.248266554981619</v>
      </c>
      <c r="J393" s="20">
        <f t="shared" si="51"/>
        <v>0.010248266554981619</v>
      </c>
      <c r="K393" s="20">
        <f t="shared" si="48"/>
        <v>0.2562066638745405</v>
      </c>
      <c r="L393" s="21">
        <f t="shared" si="49"/>
        <v>0.2562066638745405</v>
      </c>
    </row>
    <row r="394" spans="1:12" ht="15">
      <c r="A394" s="12" t="s">
        <v>728</v>
      </c>
      <c r="B394" s="11">
        <v>387</v>
      </c>
      <c r="C394" s="11">
        <v>1000</v>
      </c>
      <c r="D394" s="14">
        <f t="shared" si="50"/>
        <v>1</v>
      </c>
      <c r="E394" s="11">
        <v>0.113</v>
      </c>
      <c r="F394" s="14">
        <v>1</v>
      </c>
      <c r="G394" s="19">
        <f t="shared" si="46"/>
        <v>0.112</v>
      </c>
      <c r="H394" s="20">
        <v>0.013</v>
      </c>
      <c r="I394" s="20">
        <f t="shared" si="47"/>
        <v>9.980920470938619</v>
      </c>
      <c r="J394" s="20">
        <f t="shared" si="51"/>
        <v>0.009980920470938619</v>
      </c>
      <c r="K394" s="20">
        <f t="shared" si="48"/>
        <v>0.24952301177346548</v>
      </c>
      <c r="L394" s="21">
        <f t="shared" si="49"/>
        <v>0.24952301177346548</v>
      </c>
    </row>
    <row r="395" spans="1:12" ht="15">
      <c r="A395" s="12" t="s">
        <v>729</v>
      </c>
      <c r="B395" s="11">
        <v>388</v>
      </c>
      <c r="C395" s="11">
        <v>1000</v>
      </c>
      <c r="D395" s="14">
        <f t="shared" si="50"/>
        <v>1</v>
      </c>
      <c r="E395" s="11">
        <v>0.112</v>
      </c>
      <c r="F395" s="14">
        <v>1</v>
      </c>
      <c r="G395" s="19">
        <f t="shared" si="46"/>
        <v>0.111</v>
      </c>
      <c r="H395" s="20">
        <v>0.013</v>
      </c>
      <c r="I395" s="20">
        <f t="shared" si="47"/>
        <v>9.891805109590953</v>
      </c>
      <c r="J395" s="20">
        <f t="shared" si="51"/>
        <v>0.009891805109590953</v>
      </c>
      <c r="K395" s="20">
        <f t="shared" si="48"/>
        <v>0.2472951277397738</v>
      </c>
      <c r="L395" s="21">
        <f t="shared" si="49"/>
        <v>0.2472951277397738</v>
      </c>
    </row>
    <row r="396" spans="1:12" ht="15">
      <c r="A396" s="12" t="s">
        <v>722</v>
      </c>
      <c r="B396" s="11">
        <v>389</v>
      </c>
      <c r="C396" s="11">
        <v>1000</v>
      </c>
      <c r="D396" s="14">
        <f t="shared" si="50"/>
        <v>1</v>
      </c>
      <c r="E396" s="11">
        <v>0.104</v>
      </c>
      <c r="F396" s="14">
        <v>1</v>
      </c>
      <c r="G396" s="19">
        <f t="shared" si="46"/>
        <v>0.103</v>
      </c>
      <c r="H396" s="20">
        <v>0.013</v>
      </c>
      <c r="I396" s="20">
        <f t="shared" si="47"/>
        <v>9.178882218809623</v>
      </c>
      <c r="J396" s="20">
        <f t="shared" si="51"/>
        <v>0.009178882218809623</v>
      </c>
      <c r="K396" s="20">
        <f t="shared" si="48"/>
        <v>0.22947205547024058</v>
      </c>
      <c r="L396" s="21">
        <f t="shared" si="49"/>
        <v>0.22947205547024058</v>
      </c>
    </row>
    <row r="397" spans="1:12" ht="15">
      <c r="A397" s="12" t="s">
        <v>730</v>
      </c>
      <c r="B397" s="11">
        <v>390</v>
      </c>
      <c r="C397" s="11">
        <v>1000</v>
      </c>
      <c r="D397" s="14">
        <f t="shared" si="50"/>
        <v>1</v>
      </c>
      <c r="E397" s="11">
        <v>0.11</v>
      </c>
      <c r="F397" s="14">
        <v>1</v>
      </c>
      <c r="G397" s="19">
        <f t="shared" si="46"/>
        <v>0.109</v>
      </c>
      <c r="H397" s="20">
        <v>0.013</v>
      </c>
      <c r="I397" s="20">
        <f t="shared" si="47"/>
        <v>9.71357438689562</v>
      </c>
      <c r="J397" s="20">
        <f t="shared" si="51"/>
        <v>0.00971357438689562</v>
      </c>
      <c r="K397" s="20">
        <f t="shared" si="48"/>
        <v>0.2428393596723905</v>
      </c>
      <c r="L397" s="21">
        <f t="shared" si="49"/>
        <v>0.2428393596723905</v>
      </c>
    </row>
    <row r="398" spans="1:12" ht="15">
      <c r="A398" s="12" t="s">
        <v>793</v>
      </c>
      <c r="B398" s="11">
        <v>391</v>
      </c>
      <c r="C398" s="11">
        <v>1000</v>
      </c>
      <c r="D398" s="14">
        <f t="shared" si="50"/>
        <v>1</v>
      </c>
      <c r="E398" s="11">
        <v>0.106</v>
      </c>
      <c r="F398" s="14">
        <v>1</v>
      </c>
      <c r="G398" s="19">
        <f t="shared" si="46"/>
        <v>0.105</v>
      </c>
      <c r="H398" s="20">
        <v>0.013</v>
      </c>
      <c r="I398" s="20">
        <f t="shared" si="47"/>
        <v>9.357112941504955</v>
      </c>
      <c r="J398" s="20">
        <f t="shared" si="51"/>
        <v>0.009357112941504955</v>
      </c>
      <c r="K398" s="20">
        <f t="shared" si="48"/>
        <v>0.23392782353762387</v>
      </c>
      <c r="L398" s="21">
        <f t="shared" si="49"/>
        <v>0.23392782353762387</v>
      </c>
    </row>
    <row r="399" spans="1:12" ht="15">
      <c r="A399" s="12" t="s">
        <v>719</v>
      </c>
      <c r="B399" s="11">
        <v>392</v>
      </c>
      <c r="C399" s="11">
        <v>1000</v>
      </c>
      <c r="D399" s="14">
        <f t="shared" si="50"/>
        <v>1</v>
      </c>
      <c r="E399" s="11">
        <v>0.066</v>
      </c>
      <c r="F399" s="14">
        <v>1</v>
      </c>
      <c r="G399" s="19">
        <f t="shared" si="46"/>
        <v>0.065</v>
      </c>
      <c r="H399" s="20">
        <v>0.013</v>
      </c>
      <c r="I399" s="20">
        <f t="shared" si="47"/>
        <v>5.792498487598306</v>
      </c>
      <c r="J399" s="20">
        <f t="shared" si="51"/>
        <v>0.005792498487598306</v>
      </c>
      <c r="K399" s="20">
        <f t="shared" si="48"/>
        <v>0.14481246218995764</v>
      </c>
      <c r="L399" s="21">
        <f t="shared" si="49"/>
        <v>0.14481246218995764</v>
      </c>
    </row>
    <row r="400" spans="1:12" ht="15">
      <c r="A400" s="12" t="s">
        <v>733</v>
      </c>
      <c r="B400" s="11">
        <v>393</v>
      </c>
      <c r="C400" s="11">
        <v>850</v>
      </c>
      <c r="D400" s="14">
        <f t="shared" si="50"/>
        <v>0.85</v>
      </c>
      <c r="E400" s="11">
        <v>0.237</v>
      </c>
      <c r="F400" s="14">
        <v>1</v>
      </c>
      <c r="G400" s="19">
        <f t="shared" si="46"/>
        <v>0.236</v>
      </c>
      <c r="H400" s="20">
        <v>0.013</v>
      </c>
      <c r="I400" s="20">
        <f t="shared" si="47"/>
        <v>21.03122527804923</v>
      </c>
      <c r="J400" s="20">
        <f t="shared" si="51"/>
        <v>0.02103122527804923</v>
      </c>
      <c r="K400" s="20">
        <f t="shared" si="48"/>
        <v>0.5257806319512308</v>
      </c>
      <c r="L400" s="21">
        <f t="shared" si="49"/>
        <v>0.6185654493543892</v>
      </c>
    </row>
    <row r="401" spans="1:12" ht="15">
      <c r="A401" s="12" t="s">
        <v>725</v>
      </c>
      <c r="B401" s="11">
        <v>394</v>
      </c>
      <c r="C401" s="11">
        <v>800</v>
      </c>
      <c r="D401" s="14">
        <f t="shared" si="50"/>
        <v>0.8</v>
      </c>
      <c r="E401" s="11">
        <v>0.254</v>
      </c>
      <c r="F401" s="14">
        <v>1</v>
      </c>
      <c r="G401" s="19">
        <f t="shared" si="46"/>
        <v>0.253</v>
      </c>
      <c r="H401" s="20">
        <v>0.013</v>
      </c>
      <c r="I401" s="20">
        <f t="shared" si="47"/>
        <v>22.54618642095956</v>
      </c>
      <c r="J401" s="20">
        <f t="shared" si="51"/>
        <v>0.02254618642095956</v>
      </c>
      <c r="K401" s="20">
        <f t="shared" si="48"/>
        <v>0.563654660523989</v>
      </c>
      <c r="L401" s="21">
        <f t="shared" si="49"/>
        <v>0.7045683256549863</v>
      </c>
    </row>
    <row r="402" spans="1:12" ht="15">
      <c r="A402" s="12" t="s">
        <v>726</v>
      </c>
      <c r="B402" s="11">
        <v>395</v>
      </c>
      <c r="C402" s="11">
        <v>500</v>
      </c>
      <c r="D402" s="14">
        <f t="shared" si="50"/>
        <v>0.5</v>
      </c>
      <c r="E402" s="11">
        <v>0.22</v>
      </c>
      <c r="F402" s="14">
        <v>1</v>
      </c>
      <c r="G402" s="19">
        <f t="shared" si="46"/>
        <v>0.219</v>
      </c>
      <c r="H402" s="20">
        <v>0.013</v>
      </c>
      <c r="I402" s="20">
        <f t="shared" si="47"/>
        <v>19.516264135138908</v>
      </c>
      <c r="J402" s="20">
        <f t="shared" si="51"/>
        <v>0.01951626413513891</v>
      </c>
      <c r="K402" s="20">
        <f t="shared" si="48"/>
        <v>0.4879066033784727</v>
      </c>
      <c r="L402" s="21">
        <f t="shared" si="49"/>
        <v>0.9758132067569454</v>
      </c>
    </row>
    <row r="403" spans="1:12" ht="15">
      <c r="A403" s="12" t="s">
        <v>794</v>
      </c>
      <c r="B403" s="11">
        <v>396</v>
      </c>
      <c r="C403" s="11">
        <v>500</v>
      </c>
      <c r="D403" s="14">
        <f t="shared" si="50"/>
        <v>0.5</v>
      </c>
      <c r="E403" s="11">
        <v>0.248</v>
      </c>
      <c r="F403" s="14">
        <v>1</v>
      </c>
      <c r="G403" s="19">
        <f t="shared" si="46"/>
        <v>0.247</v>
      </c>
      <c r="H403" s="20">
        <v>0.013</v>
      </c>
      <c r="I403" s="20">
        <f t="shared" si="47"/>
        <v>22.01149425287356</v>
      </c>
      <c r="J403" s="20">
        <f t="shared" si="51"/>
        <v>0.022011494252873562</v>
      </c>
      <c r="K403" s="20">
        <f t="shared" si="48"/>
        <v>0.550287356321839</v>
      </c>
      <c r="L403" s="21">
        <f t="shared" si="49"/>
        <v>1.100574712643678</v>
      </c>
    </row>
    <row r="404" spans="1:12" ht="15">
      <c r="A404" s="12" t="s">
        <v>795</v>
      </c>
      <c r="B404" s="11">
        <v>397</v>
      </c>
      <c r="C404" s="11">
        <v>500</v>
      </c>
      <c r="D404" s="14">
        <f t="shared" si="50"/>
        <v>0.5</v>
      </c>
      <c r="E404" s="11">
        <v>0.249</v>
      </c>
      <c r="F404" s="14">
        <v>1</v>
      </c>
      <c r="G404" s="19">
        <f t="shared" si="46"/>
        <v>0.248</v>
      </c>
      <c r="H404" s="20">
        <v>0.013</v>
      </c>
      <c r="I404" s="20">
        <f t="shared" si="47"/>
        <v>22.100609614221227</v>
      </c>
      <c r="J404" s="20">
        <f t="shared" si="51"/>
        <v>0.022100609614221226</v>
      </c>
      <c r="K404" s="20">
        <f t="shared" si="48"/>
        <v>0.5525152403555307</v>
      </c>
      <c r="L404" s="21">
        <f t="shared" si="49"/>
        <v>1.1050304807110614</v>
      </c>
    </row>
    <row r="405" spans="1:12" ht="15">
      <c r="A405" s="12" t="s">
        <v>796</v>
      </c>
      <c r="B405" s="11">
        <v>398</v>
      </c>
      <c r="C405" s="11">
        <v>500</v>
      </c>
      <c r="D405" s="14">
        <f t="shared" si="50"/>
        <v>0.5</v>
      </c>
      <c r="E405" s="11">
        <v>0.237</v>
      </c>
      <c r="F405" s="14">
        <v>1</v>
      </c>
      <c r="G405" s="19">
        <f t="shared" si="46"/>
        <v>0.236</v>
      </c>
      <c r="H405" s="20">
        <v>0.013</v>
      </c>
      <c r="I405" s="20">
        <f t="shared" si="47"/>
        <v>21.03122527804923</v>
      </c>
      <c r="J405" s="20">
        <f t="shared" si="51"/>
        <v>0.02103122527804923</v>
      </c>
      <c r="K405" s="20">
        <f t="shared" si="48"/>
        <v>0.5257806319512308</v>
      </c>
      <c r="L405" s="21">
        <f t="shared" si="49"/>
        <v>1.0515612639024616</v>
      </c>
    </row>
    <row r="406" spans="1:12" ht="15">
      <c r="A406" s="12" t="s">
        <v>780</v>
      </c>
      <c r="B406" s="11">
        <v>399</v>
      </c>
      <c r="C406" s="11">
        <v>500</v>
      </c>
      <c r="D406" s="14">
        <f t="shared" si="50"/>
        <v>0.5</v>
      </c>
      <c r="E406" s="11">
        <v>0.249</v>
      </c>
      <c r="F406" s="14">
        <v>1</v>
      </c>
      <c r="G406" s="19">
        <f t="shared" si="46"/>
        <v>0.248</v>
      </c>
      <c r="H406" s="20">
        <v>0.013</v>
      </c>
      <c r="I406" s="20">
        <f t="shared" si="47"/>
        <v>22.100609614221227</v>
      </c>
      <c r="J406" s="20">
        <f t="shared" si="51"/>
        <v>0.022100609614221226</v>
      </c>
      <c r="K406" s="20">
        <f t="shared" si="48"/>
        <v>0.5525152403555307</v>
      </c>
      <c r="L406" s="21">
        <f t="shared" si="49"/>
        <v>1.1050304807110614</v>
      </c>
    </row>
    <row r="407" spans="1:12" ht="15">
      <c r="A407" s="12" t="s">
        <v>729</v>
      </c>
      <c r="B407" s="11">
        <v>400</v>
      </c>
      <c r="C407" s="11">
        <v>500</v>
      </c>
      <c r="D407" s="14">
        <f t="shared" si="50"/>
        <v>0.5</v>
      </c>
      <c r="E407" s="11">
        <v>0.242</v>
      </c>
      <c r="F407" s="14">
        <v>1</v>
      </c>
      <c r="G407" s="19">
        <f t="shared" si="46"/>
        <v>0.241</v>
      </c>
      <c r="H407" s="20">
        <v>0.013</v>
      </c>
      <c r="I407" s="20">
        <f t="shared" si="47"/>
        <v>21.476802084787565</v>
      </c>
      <c r="J407" s="20">
        <f t="shared" si="51"/>
        <v>0.021476802084787566</v>
      </c>
      <c r="K407" s="20">
        <f t="shared" si="48"/>
        <v>0.5369200521196892</v>
      </c>
      <c r="L407" s="21">
        <f t="shared" si="49"/>
        <v>1.0738401042393784</v>
      </c>
    </row>
    <row r="408" spans="1:12" ht="15">
      <c r="A408" s="12" t="s">
        <v>722</v>
      </c>
      <c r="B408" s="11">
        <v>401</v>
      </c>
      <c r="C408" s="11">
        <v>500</v>
      </c>
      <c r="D408" s="14">
        <f t="shared" si="50"/>
        <v>0.5</v>
      </c>
      <c r="E408" s="11">
        <v>0.26</v>
      </c>
      <c r="F408" s="14">
        <v>1</v>
      </c>
      <c r="G408" s="19">
        <f t="shared" si="46"/>
        <v>0.259</v>
      </c>
      <c r="H408" s="20">
        <v>0.013</v>
      </c>
      <c r="I408" s="20">
        <f t="shared" si="47"/>
        <v>23.080878589045557</v>
      </c>
      <c r="J408" s="20">
        <f t="shared" si="51"/>
        <v>0.023080878589045558</v>
      </c>
      <c r="K408" s="20">
        <f t="shared" si="48"/>
        <v>0.577021964726139</v>
      </c>
      <c r="L408" s="21">
        <f t="shared" si="49"/>
        <v>1.154043929452278</v>
      </c>
    </row>
    <row r="409" spans="1:12" ht="15">
      <c r="A409" s="12" t="s">
        <v>730</v>
      </c>
      <c r="B409" s="11">
        <v>402</v>
      </c>
      <c r="C409" s="11">
        <v>500</v>
      </c>
      <c r="D409" s="14">
        <f t="shared" si="50"/>
        <v>0.5</v>
      </c>
      <c r="E409" s="11">
        <v>0.279</v>
      </c>
      <c r="F409" s="14">
        <v>1</v>
      </c>
      <c r="G409" s="19">
        <f t="shared" si="46"/>
        <v>0.278</v>
      </c>
      <c r="H409" s="20">
        <v>0.013</v>
      </c>
      <c r="I409" s="20">
        <f t="shared" si="47"/>
        <v>24.774070454651216</v>
      </c>
      <c r="J409" s="20">
        <f t="shared" si="51"/>
        <v>0.024774070454651218</v>
      </c>
      <c r="K409" s="20">
        <f t="shared" si="48"/>
        <v>0.6193517613662805</v>
      </c>
      <c r="L409" s="21">
        <f t="shared" si="49"/>
        <v>1.238703522732561</v>
      </c>
    </row>
    <row r="410" spans="1:12" ht="15">
      <c r="A410" s="12" t="s">
        <v>797</v>
      </c>
      <c r="B410" s="11">
        <v>403</v>
      </c>
      <c r="C410" s="11">
        <v>1000</v>
      </c>
      <c r="D410" s="14">
        <f t="shared" si="50"/>
        <v>1</v>
      </c>
      <c r="E410" s="11">
        <v>0.102</v>
      </c>
      <c r="F410" s="14">
        <v>1</v>
      </c>
      <c r="G410" s="19">
        <f t="shared" si="46"/>
        <v>0.10099999999999999</v>
      </c>
      <c r="H410" s="20">
        <v>0.013</v>
      </c>
      <c r="I410" s="20">
        <f t="shared" si="47"/>
        <v>9.00065149611429</v>
      </c>
      <c r="J410" s="20">
        <f t="shared" si="51"/>
        <v>0.00900065149611429</v>
      </c>
      <c r="K410" s="20">
        <f t="shared" si="48"/>
        <v>0.22501628740285723</v>
      </c>
      <c r="L410" s="21">
        <f t="shared" si="49"/>
        <v>0.22501628740285723</v>
      </c>
    </row>
    <row r="411" spans="1:12" ht="15">
      <c r="A411" s="12" t="s">
        <v>719</v>
      </c>
      <c r="B411" s="11">
        <v>404</v>
      </c>
      <c r="C411" s="11">
        <v>1000</v>
      </c>
      <c r="D411" s="14">
        <f t="shared" si="50"/>
        <v>1</v>
      </c>
      <c r="E411" s="11">
        <v>0.22</v>
      </c>
      <c r="F411" s="14">
        <v>1</v>
      </c>
      <c r="G411" s="19">
        <f t="shared" si="46"/>
        <v>0.219</v>
      </c>
      <c r="H411" s="20">
        <v>0.013</v>
      </c>
      <c r="I411" s="20">
        <f t="shared" si="47"/>
        <v>19.516264135138908</v>
      </c>
      <c r="J411" s="20">
        <f t="shared" si="51"/>
        <v>0.01951626413513891</v>
      </c>
      <c r="K411" s="20">
        <f t="shared" si="48"/>
        <v>0.4879066033784727</v>
      </c>
      <c r="L411" s="21">
        <f t="shared" si="49"/>
        <v>0.4879066033784727</v>
      </c>
    </row>
    <row r="412" spans="1:12" ht="15">
      <c r="A412" s="12" t="s">
        <v>733</v>
      </c>
      <c r="B412" s="11">
        <v>405</v>
      </c>
      <c r="C412" s="11">
        <v>1000</v>
      </c>
      <c r="D412" s="14">
        <f t="shared" si="50"/>
        <v>1</v>
      </c>
      <c r="E412" s="11">
        <v>0.249</v>
      </c>
      <c r="F412" s="14">
        <v>1</v>
      </c>
      <c r="G412" s="19">
        <f t="shared" si="46"/>
        <v>0.248</v>
      </c>
      <c r="H412" s="20">
        <v>0.013</v>
      </c>
      <c r="I412" s="20">
        <f t="shared" si="47"/>
        <v>22.100609614221227</v>
      </c>
      <c r="J412" s="20">
        <f t="shared" si="51"/>
        <v>0.022100609614221226</v>
      </c>
      <c r="K412" s="20">
        <f t="shared" si="48"/>
        <v>0.5525152403555307</v>
      </c>
      <c r="L412" s="21">
        <f t="shared" si="49"/>
        <v>0.5525152403555307</v>
      </c>
    </row>
    <row r="413" spans="1:12" ht="15">
      <c r="A413" s="12" t="s">
        <v>726</v>
      </c>
      <c r="B413" s="11">
        <v>406</v>
      </c>
      <c r="C413" s="11">
        <v>1000</v>
      </c>
      <c r="D413" s="14">
        <f t="shared" si="50"/>
        <v>1</v>
      </c>
      <c r="E413" s="11">
        <v>0.287</v>
      </c>
      <c r="F413" s="14">
        <v>1</v>
      </c>
      <c r="G413" s="19">
        <f t="shared" si="46"/>
        <v>0.286</v>
      </c>
      <c r="H413" s="20">
        <v>0.013</v>
      </c>
      <c r="I413" s="20">
        <f t="shared" si="47"/>
        <v>25.486993345432545</v>
      </c>
      <c r="J413" s="20">
        <f t="shared" si="51"/>
        <v>0.025486993345432547</v>
      </c>
      <c r="K413" s="20">
        <f t="shared" si="48"/>
        <v>0.6371748336358136</v>
      </c>
      <c r="L413" s="21">
        <f t="shared" si="49"/>
        <v>0.6371748336358136</v>
      </c>
    </row>
    <row r="414" spans="1:12" ht="15">
      <c r="A414" s="12" t="s">
        <v>720</v>
      </c>
      <c r="B414" s="11">
        <v>407</v>
      </c>
      <c r="C414" s="11">
        <v>1000</v>
      </c>
      <c r="D414" s="14">
        <f t="shared" si="50"/>
        <v>1</v>
      </c>
      <c r="E414" s="11">
        <v>0.288</v>
      </c>
      <c r="F414" s="14">
        <v>1</v>
      </c>
      <c r="G414" s="19">
        <f t="shared" si="46"/>
        <v>0.287</v>
      </c>
      <c r="H414" s="20">
        <v>0.013</v>
      </c>
      <c r="I414" s="20">
        <f t="shared" si="47"/>
        <v>25.57610870678021</v>
      </c>
      <c r="J414" s="20">
        <f t="shared" si="51"/>
        <v>0.02557610870678021</v>
      </c>
      <c r="K414" s="20">
        <f t="shared" si="48"/>
        <v>0.6394027176695052</v>
      </c>
      <c r="L414" s="21">
        <f t="shared" si="49"/>
        <v>0.6394027176695052</v>
      </c>
    </row>
    <row r="415" spans="1:12" ht="15">
      <c r="A415" s="12" t="s">
        <v>727</v>
      </c>
      <c r="B415" s="11">
        <v>408</v>
      </c>
      <c r="C415" s="11">
        <v>500</v>
      </c>
      <c r="D415" s="14">
        <f t="shared" si="50"/>
        <v>0.5</v>
      </c>
      <c r="E415" s="11">
        <v>0.314</v>
      </c>
      <c r="F415" s="14">
        <v>1</v>
      </c>
      <c r="G415" s="19">
        <f t="shared" si="46"/>
        <v>0.313</v>
      </c>
      <c r="H415" s="20">
        <v>0.013</v>
      </c>
      <c r="I415" s="20">
        <f t="shared" si="47"/>
        <v>27.893108101819536</v>
      </c>
      <c r="J415" s="20">
        <f t="shared" si="51"/>
        <v>0.027893108101819535</v>
      </c>
      <c r="K415" s="20">
        <f t="shared" si="48"/>
        <v>0.6973277025454884</v>
      </c>
      <c r="L415" s="21">
        <f t="shared" si="49"/>
        <v>1.3946554050909767</v>
      </c>
    </row>
    <row r="416" spans="1:12" ht="15">
      <c r="A416" s="12" t="s">
        <v>798</v>
      </c>
      <c r="B416" s="11">
        <v>409</v>
      </c>
      <c r="C416" s="11">
        <v>500</v>
      </c>
      <c r="D416" s="14">
        <f t="shared" si="50"/>
        <v>0.5</v>
      </c>
      <c r="E416" s="11">
        <v>0.307</v>
      </c>
      <c r="F416" s="14">
        <v>1</v>
      </c>
      <c r="G416" s="19">
        <f t="shared" si="46"/>
        <v>0.306</v>
      </c>
      <c r="H416" s="20">
        <v>0.013</v>
      </c>
      <c r="I416" s="20">
        <f t="shared" si="47"/>
        <v>27.26930057238587</v>
      </c>
      <c r="J416" s="20">
        <f t="shared" si="51"/>
        <v>0.02726930057238587</v>
      </c>
      <c r="K416" s="20">
        <f t="shared" si="48"/>
        <v>0.6817325143096467</v>
      </c>
      <c r="L416" s="21">
        <f t="shared" si="49"/>
        <v>1.3634650286192933</v>
      </c>
    </row>
    <row r="417" spans="1:12" ht="15">
      <c r="A417" s="12" t="s">
        <v>728</v>
      </c>
      <c r="B417" s="11">
        <v>410</v>
      </c>
      <c r="C417" s="11">
        <v>500</v>
      </c>
      <c r="D417" s="14">
        <f t="shared" si="50"/>
        <v>0.5</v>
      </c>
      <c r="E417" s="11">
        <v>0.348</v>
      </c>
      <c r="F417" s="14">
        <v>1</v>
      </c>
      <c r="G417" s="19">
        <f t="shared" si="46"/>
        <v>0.347</v>
      </c>
      <c r="H417" s="20">
        <v>0.013</v>
      </c>
      <c r="I417" s="20">
        <f t="shared" si="47"/>
        <v>30.923030387640186</v>
      </c>
      <c r="J417" s="20">
        <f t="shared" si="51"/>
        <v>0.030923030387640184</v>
      </c>
      <c r="K417" s="20">
        <f t="shared" si="48"/>
        <v>0.7730757596910045</v>
      </c>
      <c r="L417" s="21">
        <f t="shared" si="49"/>
        <v>1.546151519382009</v>
      </c>
    </row>
    <row r="418" spans="1:12" ht="15">
      <c r="A418" s="12" t="s">
        <v>729</v>
      </c>
      <c r="B418" s="11">
        <v>411</v>
      </c>
      <c r="C418" s="11">
        <v>500</v>
      </c>
      <c r="D418" s="14">
        <f t="shared" si="50"/>
        <v>0.5</v>
      </c>
      <c r="E418" s="11">
        <v>0.339</v>
      </c>
      <c r="F418" s="14">
        <v>1</v>
      </c>
      <c r="G418" s="19">
        <f t="shared" si="46"/>
        <v>0.338</v>
      </c>
      <c r="H418" s="20">
        <v>0.013</v>
      </c>
      <c r="I418" s="20">
        <f t="shared" si="47"/>
        <v>30.12099213551119</v>
      </c>
      <c r="J418" s="20">
        <f t="shared" si="51"/>
        <v>0.030120992135511192</v>
      </c>
      <c r="K418" s="20">
        <f t="shared" si="48"/>
        <v>0.7530248033877798</v>
      </c>
      <c r="L418" s="21">
        <f t="shared" si="49"/>
        <v>1.5060496067755595</v>
      </c>
    </row>
    <row r="419" spans="1:12" ht="15">
      <c r="A419" s="12" t="s">
        <v>791</v>
      </c>
      <c r="B419" s="11">
        <v>412</v>
      </c>
      <c r="C419" s="11">
        <v>500</v>
      </c>
      <c r="D419" s="14">
        <f t="shared" si="50"/>
        <v>0.5</v>
      </c>
      <c r="E419" s="11">
        <v>0.345</v>
      </c>
      <c r="F419" s="14">
        <v>1</v>
      </c>
      <c r="G419" s="19">
        <f t="shared" si="46"/>
        <v>0.344</v>
      </c>
      <c r="H419" s="20">
        <v>0.013</v>
      </c>
      <c r="I419" s="20">
        <f t="shared" si="47"/>
        <v>30.655684303597184</v>
      </c>
      <c r="J419" s="20">
        <f t="shared" si="51"/>
        <v>0.030655684303597185</v>
      </c>
      <c r="K419" s="20">
        <f t="shared" si="48"/>
        <v>0.7663921075899296</v>
      </c>
      <c r="L419" s="21">
        <f t="shared" si="49"/>
        <v>1.5327842151798592</v>
      </c>
    </row>
    <row r="420" spans="1:12" ht="15">
      <c r="A420" s="12" t="s">
        <v>762</v>
      </c>
      <c r="B420" s="11">
        <v>413</v>
      </c>
      <c r="C420" s="11">
        <v>500</v>
      </c>
      <c r="D420" s="14">
        <f t="shared" si="50"/>
        <v>0.5</v>
      </c>
      <c r="E420" s="11">
        <v>0.348</v>
      </c>
      <c r="F420" s="14">
        <v>1</v>
      </c>
      <c r="G420" s="19">
        <f t="shared" si="46"/>
        <v>0.347</v>
      </c>
      <c r="H420" s="20">
        <v>0.013</v>
      </c>
      <c r="I420" s="20">
        <f t="shared" si="47"/>
        <v>30.923030387640186</v>
      </c>
      <c r="J420" s="20">
        <f t="shared" si="51"/>
        <v>0.030923030387640184</v>
      </c>
      <c r="K420" s="20">
        <f t="shared" si="48"/>
        <v>0.7730757596910045</v>
      </c>
      <c r="L420" s="21">
        <f t="shared" si="49"/>
        <v>1.546151519382009</v>
      </c>
    </row>
    <row r="421" spans="1:12" ht="15">
      <c r="A421" s="12" t="s">
        <v>730</v>
      </c>
      <c r="B421" s="11">
        <v>414</v>
      </c>
      <c r="C421" s="11">
        <v>500</v>
      </c>
      <c r="D421" s="14">
        <f t="shared" si="50"/>
        <v>0.5</v>
      </c>
      <c r="E421" s="11">
        <v>0.351</v>
      </c>
      <c r="F421" s="14">
        <v>1</v>
      </c>
      <c r="G421" s="19">
        <f t="shared" si="46"/>
        <v>0.35</v>
      </c>
      <c r="H421" s="20">
        <v>0.013</v>
      </c>
      <c r="I421" s="20">
        <f t="shared" si="47"/>
        <v>31.190376471683184</v>
      </c>
      <c r="J421" s="20">
        <f t="shared" si="51"/>
        <v>0.031190376471683184</v>
      </c>
      <c r="K421" s="20">
        <f t="shared" si="48"/>
        <v>0.7797594117920796</v>
      </c>
      <c r="L421" s="21">
        <f t="shared" si="49"/>
        <v>1.5595188235841593</v>
      </c>
    </row>
    <row r="422" spans="1:12" ht="15">
      <c r="A422" s="12" t="s">
        <v>799</v>
      </c>
      <c r="B422" s="11">
        <v>415</v>
      </c>
      <c r="C422" s="11">
        <v>1000</v>
      </c>
      <c r="D422" s="14">
        <f t="shared" si="50"/>
        <v>1</v>
      </c>
      <c r="E422" s="11">
        <v>0.087</v>
      </c>
      <c r="F422" s="14">
        <v>1</v>
      </c>
      <c r="G422" s="19">
        <f t="shared" si="46"/>
        <v>0.086</v>
      </c>
      <c r="H422" s="20">
        <v>0.013</v>
      </c>
      <c r="I422" s="20">
        <f t="shared" si="47"/>
        <v>7.663921075899296</v>
      </c>
      <c r="J422" s="20">
        <f t="shared" si="51"/>
        <v>0.007663921075899296</v>
      </c>
      <c r="K422" s="20">
        <f t="shared" si="48"/>
        <v>0.1915980268974824</v>
      </c>
      <c r="L422" s="21">
        <f t="shared" si="49"/>
        <v>0.1915980268974824</v>
      </c>
    </row>
    <row r="423" spans="1:12" ht="15">
      <c r="A423" s="12" t="s">
        <v>719</v>
      </c>
      <c r="B423" s="11">
        <v>416</v>
      </c>
      <c r="C423" s="11">
        <v>1000</v>
      </c>
      <c r="D423" s="14">
        <f t="shared" si="50"/>
        <v>1</v>
      </c>
      <c r="E423" s="11">
        <v>0.18</v>
      </c>
      <c r="F423" s="14">
        <v>1</v>
      </c>
      <c r="G423" s="19">
        <f t="shared" si="46"/>
        <v>0.179</v>
      </c>
      <c r="H423" s="20">
        <v>0.013</v>
      </c>
      <c r="I423" s="20">
        <f t="shared" si="47"/>
        <v>15.951649681232256</v>
      </c>
      <c r="J423" s="20">
        <f t="shared" si="51"/>
        <v>0.015951649681232256</v>
      </c>
      <c r="K423" s="20">
        <f t="shared" si="48"/>
        <v>0.3987912420308064</v>
      </c>
      <c r="L423" s="21">
        <f t="shared" si="49"/>
        <v>0.3987912420308064</v>
      </c>
    </row>
    <row r="424" spans="1:12" ht="15">
      <c r="A424" s="12" t="s">
        <v>733</v>
      </c>
      <c r="B424" s="11">
        <v>417</v>
      </c>
      <c r="C424" s="11">
        <v>1000</v>
      </c>
      <c r="D424" s="14">
        <f t="shared" si="50"/>
        <v>1</v>
      </c>
      <c r="E424" s="11">
        <v>0.231</v>
      </c>
      <c r="F424" s="14">
        <v>1</v>
      </c>
      <c r="G424" s="19">
        <f t="shared" si="46"/>
        <v>0.23</v>
      </c>
      <c r="H424" s="20">
        <v>0.013</v>
      </c>
      <c r="I424" s="20">
        <f t="shared" si="47"/>
        <v>20.496533109963238</v>
      </c>
      <c r="J424" s="20">
        <f t="shared" si="51"/>
        <v>0.020496533109963237</v>
      </c>
      <c r="K424" s="20">
        <f t="shared" si="48"/>
        <v>0.512413327749081</v>
      </c>
      <c r="L424" s="21">
        <f t="shared" si="49"/>
        <v>0.512413327749081</v>
      </c>
    </row>
    <row r="425" spans="1:12" ht="15">
      <c r="A425" s="12" t="s">
        <v>725</v>
      </c>
      <c r="B425" s="11">
        <v>418</v>
      </c>
      <c r="C425" s="11">
        <v>1000</v>
      </c>
      <c r="D425" s="14">
        <f t="shared" si="50"/>
        <v>1</v>
      </c>
      <c r="E425" s="11">
        <v>0.232</v>
      </c>
      <c r="F425" s="14">
        <v>1</v>
      </c>
      <c r="G425" s="19">
        <f t="shared" si="46"/>
        <v>0.231</v>
      </c>
      <c r="H425" s="20">
        <v>0.013</v>
      </c>
      <c r="I425" s="20">
        <f t="shared" si="47"/>
        <v>20.585648471310904</v>
      </c>
      <c r="J425" s="20">
        <f t="shared" si="51"/>
        <v>0.020585648471310905</v>
      </c>
      <c r="K425" s="20">
        <f t="shared" si="48"/>
        <v>0.5146412117827727</v>
      </c>
      <c r="L425" s="21">
        <f t="shared" si="49"/>
        <v>0.5146412117827727</v>
      </c>
    </row>
    <row r="426" spans="1:12" ht="15">
      <c r="A426" s="12" t="s">
        <v>726</v>
      </c>
      <c r="B426" s="11">
        <v>419</v>
      </c>
      <c r="C426" s="11">
        <v>1000</v>
      </c>
      <c r="D426" s="14">
        <f t="shared" si="50"/>
        <v>1</v>
      </c>
      <c r="E426" s="11">
        <v>0.279</v>
      </c>
      <c r="F426" s="14">
        <v>1</v>
      </c>
      <c r="G426" s="19">
        <f t="shared" si="46"/>
        <v>0.278</v>
      </c>
      <c r="H426" s="20">
        <v>0.013</v>
      </c>
      <c r="I426" s="20">
        <f t="shared" si="47"/>
        <v>24.774070454651216</v>
      </c>
      <c r="J426" s="20">
        <f t="shared" si="51"/>
        <v>0.024774070454651218</v>
      </c>
      <c r="K426" s="20">
        <f t="shared" si="48"/>
        <v>0.6193517613662805</v>
      </c>
      <c r="L426" s="21">
        <f t="shared" si="49"/>
        <v>0.6193517613662805</v>
      </c>
    </row>
    <row r="427" spans="1:12" ht="15">
      <c r="A427" s="12" t="s">
        <v>720</v>
      </c>
      <c r="B427" s="11">
        <v>420</v>
      </c>
      <c r="C427" s="11">
        <v>1000</v>
      </c>
      <c r="D427" s="14">
        <f t="shared" si="50"/>
        <v>1</v>
      </c>
      <c r="E427" s="11">
        <v>0.293</v>
      </c>
      <c r="F427" s="14">
        <v>1</v>
      </c>
      <c r="G427" s="19">
        <f t="shared" si="46"/>
        <v>0.292</v>
      </c>
      <c r="H427" s="20">
        <v>0.013</v>
      </c>
      <c r="I427" s="20">
        <f t="shared" si="47"/>
        <v>26.02168551351854</v>
      </c>
      <c r="J427" s="20">
        <f t="shared" si="51"/>
        <v>0.026021685513518543</v>
      </c>
      <c r="K427" s="20">
        <f t="shared" si="48"/>
        <v>0.6505421378379637</v>
      </c>
      <c r="L427" s="21">
        <f t="shared" si="49"/>
        <v>0.6505421378379637</v>
      </c>
    </row>
    <row r="428" spans="1:12" ht="15">
      <c r="A428" s="12" t="s">
        <v>727</v>
      </c>
      <c r="B428" s="11">
        <v>421</v>
      </c>
      <c r="C428" s="11">
        <v>700</v>
      </c>
      <c r="D428" s="14">
        <f t="shared" si="50"/>
        <v>0.7</v>
      </c>
      <c r="E428" s="11">
        <v>0.34</v>
      </c>
      <c r="F428" s="14">
        <v>1</v>
      </c>
      <c r="G428" s="19">
        <f aca="true" t="shared" si="52" ref="G428:G491">E428-$T$18</f>
        <v>0.339</v>
      </c>
      <c r="H428" s="20">
        <v>0.013</v>
      </c>
      <c r="I428" s="20">
        <f aca="true" t="shared" si="53" ref="I428:I491">G428/$U$29</f>
        <v>30.210107496858857</v>
      </c>
      <c r="J428" s="20">
        <f t="shared" si="51"/>
        <v>0.030210107496858856</v>
      </c>
      <c r="K428" s="20">
        <f aca="true" t="shared" si="54" ref="K428:K491">J428*5/2*10/1*F428</f>
        <v>0.7552526874214714</v>
      </c>
      <c r="L428" s="21">
        <f aca="true" t="shared" si="55" ref="L428:L491">K428/D428</f>
        <v>1.078932410602102</v>
      </c>
    </row>
    <row r="429" spans="1:12" ht="15">
      <c r="A429" s="12" t="s">
        <v>721</v>
      </c>
      <c r="B429" s="11">
        <v>422</v>
      </c>
      <c r="C429" s="11">
        <v>500</v>
      </c>
      <c r="D429" s="14">
        <f t="shared" si="50"/>
        <v>0.5</v>
      </c>
      <c r="E429" s="11">
        <v>0.275</v>
      </c>
      <c r="F429" s="14">
        <v>1</v>
      </c>
      <c r="G429" s="19">
        <f t="shared" si="52"/>
        <v>0.274</v>
      </c>
      <c r="H429" s="20">
        <v>0.013</v>
      </c>
      <c r="I429" s="20">
        <f t="shared" si="53"/>
        <v>24.417609009260552</v>
      </c>
      <c r="J429" s="20">
        <f t="shared" si="51"/>
        <v>0.024417609009260554</v>
      </c>
      <c r="K429" s="20">
        <f t="shared" si="54"/>
        <v>0.6104402252315139</v>
      </c>
      <c r="L429" s="21">
        <f t="shared" si="55"/>
        <v>1.2208804504630277</v>
      </c>
    </row>
    <row r="430" spans="1:12" ht="15">
      <c r="A430" s="12" t="s">
        <v>728</v>
      </c>
      <c r="B430" s="11">
        <v>423</v>
      </c>
      <c r="C430" s="11">
        <v>500</v>
      </c>
      <c r="D430" s="14">
        <f t="shared" si="50"/>
        <v>0.5</v>
      </c>
      <c r="E430" s="11">
        <v>0.288</v>
      </c>
      <c r="F430" s="14">
        <v>1</v>
      </c>
      <c r="G430" s="19">
        <f t="shared" si="52"/>
        <v>0.287</v>
      </c>
      <c r="H430" s="20">
        <v>0.013</v>
      </c>
      <c r="I430" s="20">
        <f t="shared" si="53"/>
        <v>25.57610870678021</v>
      </c>
      <c r="J430" s="20">
        <f t="shared" si="51"/>
        <v>0.02557610870678021</v>
      </c>
      <c r="K430" s="20">
        <f t="shared" si="54"/>
        <v>0.6394027176695052</v>
      </c>
      <c r="L430" s="21">
        <f t="shared" si="55"/>
        <v>1.2788054353390104</v>
      </c>
    </row>
    <row r="431" spans="1:12" ht="15">
      <c r="A431" s="12" t="s">
        <v>729</v>
      </c>
      <c r="B431" s="11">
        <v>424</v>
      </c>
      <c r="C431" s="11">
        <v>500</v>
      </c>
      <c r="D431" s="14">
        <f t="shared" si="50"/>
        <v>0.5</v>
      </c>
      <c r="E431" s="11">
        <v>0.286</v>
      </c>
      <c r="F431" s="14">
        <v>1</v>
      </c>
      <c r="G431" s="19">
        <f t="shared" si="52"/>
        <v>0.285</v>
      </c>
      <c r="H431" s="20">
        <v>0.013</v>
      </c>
      <c r="I431" s="20">
        <f t="shared" si="53"/>
        <v>25.39787798408488</v>
      </c>
      <c r="J431" s="20">
        <f t="shared" si="51"/>
        <v>0.02539787798408488</v>
      </c>
      <c r="K431" s="20">
        <f t="shared" si="54"/>
        <v>0.634946949602122</v>
      </c>
      <c r="L431" s="21">
        <f t="shared" si="55"/>
        <v>1.269893899204244</v>
      </c>
    </row>
    <row r="432" spans="1:12" ht="15">
      <c r="A432" s="12" t="s">
        <v>722</v>
      </c>
      <c r="B432" s="11">
        <v>425</v>
      </c>
      <c r="C432" s="11">
        <v>500</v>
      </c>
      <c r="D432" s="14">
        <f t="shared" si="50"/>
        <v>0.5</v>
      </c>
      <c r="E432" s="11">
        <v>0.289</v>
      </c>
      <c r="F432" s="14">
        <v>1</v>
      </c>
      <c r="G432" s="19">
        <f t="shared" si="52"/>
        <v>0.288</v>
      </c>
      <c r="H432" s="20">
        <v>0.013</v>
      </c>
      <c r="I432" s="20">
        <f t="shared" si="53"/>
        <v>25.665224068127877</v>
      </c>
      <c r="J432" s="20">
        <f t="shared" si="51"/>
        <v>0.02566522406812788</v>
      </c>
      <c r="K432" s="20">
        <f t="shared" si="54"/>
        <v>0.641630601703197</v>
      </c>
      <c r="L432" s="21">
        <f t="shared" si="55"/>
        <v>1.283261203406394</v>
      </c>
    </row>
    <row r="433" spans="1:12" ht="15">
      <c r="A433" s="12" t="s">
        <v>730</v>
      </c>
      <c r="B433" s="11">
        <v>426</v>
      </c>
      <c r="C433" s="11">
        <v>500</v>
      </c>
      <c r="D433" s="14">
        <f t="shared" si="50"/>
        <v>0.5</v>
      </c>
      <c r="E433" s="11">
        <v>0.281</v>
      </c>
      <c r="F433" s="14">
        <v>1</v>
      </c>
      <c r="G433" s="19">
        <f t="shared" si="52"/>
        <v>0.28</v>
      </c>
      <c r="H433" s="20">
        <v>0.013</v>
      </c>
      <c r="I433" s="20">
        <f t="shared" si="53"/>
        <v>24.952301177346552</v>
      </c>
      <c r="J433" s="20">
        <f t="shared" si="51"/>
        <v>0.024952301177346554</v>
      </c>
      <c r="K433" s="20">
        <f t="shared" si="54"/>
        <v>0.6238075294336638</v>
      </c>
      <c r="L433" s="21">
        <f t="shared" si="55"/>
        <v>1.2476150588673276</v>
      </c>
    </row>
    <row r="434" spans="1:12" ht="15">
      <c r="A434" s="12" t="s">
        <v>800</v>
      </c>
      <c r="B434" s="11">
        <v>427</v>
      </c>
      <c r="C434" s="11">
        <v>1000</v>
      </c>
      <c r="D434" s="14">
        <f t="shared" si="50"/>
        <v>1</v>
      </c>
      <c r="E434" s="11">
        <v>0.149</v>
      </c>
      <c r="F434" s="14">
        <v>1</v>
      </c>
      <c r="G434" s="19">
        <f t="shared" si="52"/>
        <v>0.148</v>
      </c>
      <c r="H434" s="20">
        <v>0.013</v>
      </c>
      <c r="I434" s="20">
        <f t="shared" si="53"/>
        <v>13.189073479454603</v>
      </c>
      <c r="J434" s="20">
        <f t="shared" si="51"/>
        <v>0.013189073479454604</v>
      </c>
      <c r="K434" s="20">
        <f t="shared" si="54"/>
        <v>0.3297268369863651</v>
      </c>
      <c r="L434" s="21">
        <f t="shared" si="55"/>
        <v>0.3297268369863651</v>
      </c>
    </row>
    <row r="435" spans="1:12" ht="15">
      <c r="A435" s="12" t="s">
        <v>719</v>
      </c>
      <c r="B435" s="11">
        <v>428</v>
      </c>
      <c r="C435" s="11">
        <v>1000</v>
      </c>
      <c r="D435" s="14">
        <f t="shared" si="50"/>
        <v>1</v>
      </c>
      <c r="E435" s="11">
        <v>0.177</v>
      </c>
      <c r="F435" s="14">
        <v>1</v>
      </c>
      <c r="G435" s="19">
        <f t="shared" si="52"/>
        <v>0.176</v>
      </c>
      <c r="H435" s="20">
        <v>0.013</v>
      </c>
      <c r="I435" s="20">
        <f t="shared" si="53"/>
        <v>15.684303597189258</v>
      </c>
      <c r="J435" s="20">
        <f t="shared" si="51"/>
        <v>0.01568430359718926</v>
      </c>
      <c r="K435" s="20">
        <f t="shared" si="54"/>
        <v>0.3921075899297315</v>
      </c>
      <c r="L435" s="21">
        <f t="shared" si="55"/>
        <v>0.3921075899297315</v>
      </c>
    </row>
    <row r="436" spans="1:12" ht="15">
      <c r="A436" s="12" t="s">
        <v>733</v>
      </c>
      <c r="B436" s="11">
        <v>429</v>
      </c>
      <c r="C436" s="11">
        <v>1000</v>
      </c>
      <c r="D436" s="14">
        <f t="shared" si="50"/>
        <v>1</v>
      </c>
      <c r="E436" s="11">
        <v>0.215</v>
      </c>
      <c r="F436" s="14">
        <v>1</v>
      </c>
      <c r="G436" s="19">
        <f t="shared" si="52"/>
        <v>0.214</v>
      </c>
      <c r="H436" s="20">
        <v>0.013</v>
      </c>
      <c r="I436" s="20">
        <f t="shared" si="53"/>
        <v>19.070687328400577</v>
      </c>
      <c r="J436" s="20">
        <f t="shared" si="51"/>
        <v>0.019070687328400577</v>
      </c>
      <c r="K436" s="20">
        <f t="shared" si="54"/>
        <v>0.47676718321001443</v>
      </c>
      <c r="L436" s="21">
        <f t="shared" si="55"/>
        <v>0.47676718321001443</v>
      </c>
    </row>
    <row r="437" spans="1:12" ht="15">
      <c r="A437" s="12" t="s">
        <v>725</v>
      </c>
      <c r="B437" s="11">
        <v>430</v>
      </c>
      <c r="C437" s="11">
        <v>1000</v>
      </c>
      <c r="D437" s="14">
        <f t="shared" si="50"/>
        <v>1</v>
      </c>
      <c r="E437" s="11">
        <v>0.249</v>
      </c>
      <c r="F437" s="14">
        <v>1</v>
      </c>
      <c r="G437" s="19">
        <f t="shared" si="52"/>
        <v>0.248</v>
      </c>
      <c r="H437" s="20">
        <v>0.013</v>
      </c>
      <c r="I437" s="20">
        <f t="shared" si="53"/>
        <v>22.100609614221227</v>
      </c>
      <c r="J437" s="20">
        <f t="shared" si="51"/>
        <v>0.022100609614221226</v>
      </c>
      <c r="K437" s="20">
        <f t="shared" si="54"/>
        <v>0.5525152403555307</v>
      </c>
      <c r="L437" s="21">
        <f t="shared" si="55"/>
        <v>0.5525152403555307</v>
      </c>
    </row>
    <row r="438" spans="1:12" ht="15">
      <c r="A438" s="12" t="s">
        <v>726</v>
      </c>
      <c r="B438" s="11">
        <v>431</v>
      </c>
      <c r="C438" s="11">
        <v>800</v>
      </c>
      <c r="D438" s="14">
        <f t="shared" si="50"/>
        <v>0.8</v>
      </c>
      <c r="E438" s="11">
        <v>0.239</v>
      </c>
      <c r="F438" s="14">
        <v>1</v>
      </c>
      <c r="G438" s="19">
        <f t="shared" si="52"/>
        <v>0.238</v>
      </c>
      <c r="H438" s="20">
        <v>0.013</v>
      </c>
      <c r="I438" s="20">
        <f t="shared" si="53"/>
        <v>21.209456000744566</v>
      </c>
      <c r="J438" s="20">
        <f t="shared" si="51"/>
        <v>0.021209456000744566</v>
      </c>
      <c r="K438" s="20">
        <f t="shared" si="54"/>
        <v>0.5302364000186142</v>
      </c>
      <c r="L438" s="21">
        <f t="shared" si="55"/>
        <v>0.6627955000232677</v>
      </c>
    </row>
    <row r="439" spans="1:12" ht="15">
      <c r="A439" s="12" t="s">
        <v>801</v>
      </c>
      <c r="B439" s="11">
        <v>432</v>
      </c>
      <c r="C439" s="11">
        <v>700</v>
      </c>
      <c r="D439" s="14">
        <f t="shared" si="50"/>
        <v>0.7</v>
      </c>
      <c r="E439" s="11">
        <v>0.314</v>
      </c>
      <c r="F439" s="14">
        <v>1</v>
      </c>
      <c r="G439" s="19">
        <f t="shared" si="52"/>
        <v>0.313</v>
      </c>
      <c r="H439" s="20">
        <v>0.013</v>
      </c>
      <c r="I439" s="20">
        <f t="shared" si="53"/>
        <v>27.893108101819536</v>
      </c>
      <c r="J439" s="20">
        <f t="shared" si="51"/>
        <v>0.027893108101819535</v>
      </c>
      <c r="K439" s="20">
        <f t="shared" si="54"/>
        <v>0.6973277025454884</v>
      </c>
      <c r="L439" s="21">
        <f t="shared" si="55"/>
        <v>0.9961824322078406</v>
      </c>
    </row>
    <row r="440" spans="1:12" ht="15">
      <c r="A440" s="12" t="s">
        <v>795</v>
      </c>
      <c r="B440" s="11">
        <v>433</v>
      </c>
      <c r="C440" s="11">
        <v>600</v>
      </c>
      <c r="D440" s="14">
        <f t="shared" si="50"/>
        <v>0.6</v>
      </c>
      <c r="E440" s="11">
        <v>0.303</v>
      </c>
      <c r="F440" s="14">
        <v>1</v>
      </c>
      <c r="G440" s="19">
        <f t="shared" si="52"/>
        <v>0.302</v>
      </c>
      <c r="H440" s="20">
        <v>0.013</v>
      </c>
      <c r="I440" s="20">
        <f t="shared" si="53"/>
        <v>26.912839126995205</v>
      </c>
      <c r="J440" s="20">
        <f t="shared" si="51"/>
        <v>0.026912839126995207</v>
      </c>
      <c r="K440" s="20">
        <f t="shared" si="54"/>
        <v>0.6728209781748802</v>
      </c>
      <c r="L440" s="21">
        <f t="shared" si="55"/>
        <v>1.1213682969581338</v>
      </c>
    </row>
    <row r="441" spans="1:12" ht="15">
      <c r="A441" s="12" t="s">
        <v>796</v>
      </c>
      <c r="B441" s="11">
        <v>434</v>
      </c>
      <c r="C441" s="11">
        <v>500</v>
      </c>
      <c r="D441" s="14">
        <f t="shared" si="50"/>
        <v>0.5</v>
      </c>
      <c r="E441" s="11">
        <v>0.336</v>
      </c>
      <c r="F441" s="14">
        <v>1</v>
      </c>
      <c r="G441" s="19">
        <f t="shared" si="52"/>
        <v>0.335</v>
      </c>
      <c r="H441" s="20">
        <v>0.013</v>
      </c>
      <c r="I441" s="20">
        <f t="shared" si="53"/>
        <v>29.853646051468193</v>
      </c>
      <c r="J441" s="20">
        <f t="shared" si="51"/>
        <v>0.029853646051468192</v>
      </c>
      <c r="K441" s="20">
        <f t="shared" si="54"/>
        <v>0.7463411512867048</v>
      </c>
      <c r="L441" s="21">
        <f t="shared" si="55"/>
        <v>1.4926823025734095</v>
      </c>
    </row>
    <row r="442" spans="1:12" ht="15">
      <c r="A442" s="12" t="s">
        <v>780</v>
      </c>
      <c r="B442" s="11">
        <v>435</v>
      </c>
      <c r="C442" s="11">
        <v>500</v>
      </c>
      <c r="D442" s="14">
        <f t="shared" si="50"/>
        <v>0.5</v>
      </c>
      <c r="E442" s="11">
        <v>0.378</v>
      </c>
      <c r="F442" s="14">
        <v>1</v>
      </c>
      <c r="G442" s="19">
        <f t="shared" si="52"/>
        <v>0.377</v>
      </c>
      <c r="H442" s="20">
        <v>0.013</v>
      </c>
      <c r="I442" s="20">
        <f t="shared" si="53"/>
        <v>33.59649122807017</v>
      </c>
      <c r="J442" s="20">
        <f t="shared" si="51"/>
        <v>0.03359649122807017</v>
      </c>
      <c r="K442" s="20">
        <f t="shared" si="54"/>
        <v>0.8399122807017544</v>
      </c>
      <c r="L442" s="21">
        <f t="shared" si="55"/>
        <v>1.6798245614035088</v>
      </c>
    </row>
    <row r="443" spans="1:12" ht="15">
      <c r="A443" s="12" t="s">
        <v>729</v>
      </c>
      <c r="B443" s="11">
        <v>436</v>
      </c>
      <c r="C443" s="11">
        <v>500</v>
      </c>
      <c r="D443" s="14">
        <f t="shared" si="50"/>
        <v>0.5</v>
      </c>
      <c r="E443" s="11">
        <v>0.366</v>
      </c>
      <c r="F443" s="14">
        <v>1</v>
      </c>
      <c r="G443" s="19">
        <f t="shared" si="52"/>
        <v>0.365</v>
      </c>
      <c r="H443" s="20">
        <v>0.013</v>
      </c>
      <c r="I443" s="20">
        <f t="shared" si="53"/>
        <v>32.52710689189818</v>
      </c>
      <c r="J443" s="20">
        <f t="shared" si="51"/>
        <v>0.03252710689189818</v>
      </c>
      <c r="K443" s="20">
        <f t="shared" si="54"/>
        <v>0.8131776722974546</v>
      </c>
      <c r="L443" s="21">
        <f t="shared" si="55"/>
        <v>1.6263553445949093</v>
      </c>
    </row>
    <row r="444" spans="1:12" ht="15">
      <c r="A444" s="12" t="s">
        <v>722</v>
      </c>
      <c r="B444" s="11">
        <v>437</v>
      </c>
      <c r="C444" s="11">
        <v>500</v>
      </c>
      <c r="D444" s="14">
        <f t="shared" si="50"/>
        <v>0.5</v>
      </c>
      <c r="E444" s="11">
        <v>0.383</v>
      </c>
      <c r="F444" s="14">
        <v>1</v>
      </c>
      <c r="G444" s="19">
        <f t="shared" si="52"/>
        <v>0.382</v>
      </c>
      <c r="H444" s="20">
        <v>0.013</v>
      </c>
      <c r="I444" s="20">
        <f t="shared" si="53"/>
        <v>34.04206803480851</v>
      </c>
      <c r="J444" s="20">
        <f t="shared" si="51"/>
        <v>0.03404206803480851</v>
      </c>
      <c r="K444" s="20">
        <f t="shared" si="54"/>
        <v>0.8510517008702129</v>
      </c>
      <c r="L444" s="21">
        <f t="shared" si="55"/>
        <v>1.7021034017404257</v>
      </c>
    </row>
    <row r="445" spans="1:12" ht="15">
      <c r="A445" s="12" t="s">
        <v>730</v>
      </c>
      <c r="B445" s="11">
        <v>438</v>
      </c>
      <c r="C445" s="11">
        <v>500</v>
      </c>
      <c r="D445" s="14">
        <f t="shared" si="50"/>
        <v>0.5</v>
      </c>
      <c r="E445" s="11">
        <v>0.354</v>
      </c>
      <c r="F445" s="14">
        <v>1</v>
      </c>
      <c r="G445" s="19">
        <f t="shared" si="52"/>
        <v>0.353</v>
      </c>
      <c r="H445" s="20">
        <v>0.013</v>
      </c>
      <c r="I445" s="20">
        <f t="shared" si="53"/>
        <v>31.457722555726182</v>
      </c>
      <c r="J445" s="20">
        <f t="shared" si="51"/>
        <v>0.03145772255572618</v>
      </c>
      <c r="K445" s="20">
        <f t="shared" si="54"/>
        <v>0.7864430638931545</v>
      </c>
      <c r="L445" s="21">
        <f t="shared" si="55"/>
        <v>1.572886127786309</v>
      </c>
    </row>
    <row r="446" spans="1:12" ht="15">
      <c r="A446" s="12" t="s">
        <v>802</v>
      </c>
      <c r="B446" s="11">
        <v>439</v>
      </c>
      <c r="C446" s="11">
        <v>1000</v>
      </c>
      <c r="D446" s="14">
        <f aca="true" t="shared" si="56" ref="D446:D493">C446/1000</f>
        <v>1</v>
      </c>
      <c r="E446" s="11">
        <v>0.117</v>
      </c>
      <c r="F446" s="14">
        <v>1</v>
      </c>
      <c r="G446" s="19">
        <f t="shared" si="52"/>
        <v>0.116</v>
      </c>
      <c r="H446" s="20">
        <v>0.013</v>
      </c>
      <c r="I446" s="20">
        <f t="shared" si="53"/>
        <v>10.337381916329285</v>
      </c>
      <c r="J446" s="20">
        <f t="shared" si="51"/>
        <v>0.010337381916329285</v>
      </c>
      <c r="K446" s="20">
        <f t="shared" si="54"/>
        <v>0.2584345479082321</v>
      </c>
      <c r="L446" s="21">
        <f t="shared" si="55"/>
        <v>0.2584345479082321</v>
      </c>
    </row>
    <row r="447" spans="1:12" ht="15">
      <c r="A447" s="12" t="s">
        <v>719</v>
      </c>
      <c r="B447" s="11">
        <v>440</v>
      </c>
      <c r="C447" s="11">
        <v>1000</v>
      </c>
      <c r="D447" s="14">
        <f t="shared" si="56"/>
        <v>1</v>
      </c>
      <c r="E447" s="11">
        <v>0.15</v>
      </c>
      <c r="F447" s="14">
        <v>1</v>
      </c>
      <c r="G447" s="19">
        <f t="shared" si="52"/>
        <v>0.149</v>
      </c>
      <c r="H447" s="20">
        <v>0.013</v>
      </c>
      <c r="I447" s="20">
        <f t="shared" si="53"/>
        <v>13.278188840802269</v>
      </c>
      <c r="J447" s="20">
        <f t="shared" si="51"/>
        <v>0.01327818884080227</v>
      </c>
      <c r="K447" s="20">
        <f t="shared" si="54"/>
        <v>0.33195472102005674</v>
      </c>
      <c r="L447" s="21">
        <f t="shared" si="55"/>
        <v>0.33195472102005674</v>
      </c>
    </row>
    <row r="448" spans="1:12" ht="15">
      <c r="A448" s="12" t="s">
        <v>733</v>
      </c>
      <c r="B448" s="11">
        <v>441</v>
      </c>
      <c r="C448" s="11">
        <v>1000</v>
      </c>
      <c r="D448" s="14">
        <f t="shared" si="56"/>
        <v>1</v>
      </c>
      <c r="E448" s="11">
        <v>0.152</v>
      </c>
      <c r="F448" s="14">
        <v>1</v>
      </c>
      <c r="G448" s="19">
        <f t="shared" si="52"/>
        <v>0.151</v>
      </c>
      <c r="H448" s="20">
        <v>0.013</v>
      </c>
      <c r="I448" s="20">
        <f t="shared" si="53"/>
        <v>13.456419563497603</v>
      </c>
      <c r="J448" s="20">
        <f t="shared" si="51"/>
        <v>0.013456419563497603</v>
      </c>
      <c r="K448" s="20">
        <f t="shared" si="54"/>
        <v>0.3364104890874401</v>
      </c>
      <c r="L448" s="21">
        <f t="shared" si="55"/>
        <v>0.3364104890874401</v>
      </c>
    </row>
    <row r="449" spans="1:12" ht="15">
      <c r="A449" s="12" t="s">
        <v>726</v>
      </c>
      <c r="B449" s="11">
        <v>442</v>
      </c>
      <c r="C449" s="11">
        <v>1000</v>
      </c>
      <c r="D449" s="14">
        <f t="shared" si="56"/>
        <v>1</v>
      </c>
      <c r="E449" s="11">
        <v>0.162</v>
      </c>
      <c r="F449" s="14">
        <v>1</v>
      </c>
      <c r="G449" s="19">
        <f t="shared" si="52"/>
        <v>0.161</v>
      </c>
      <c r="H449" s="20">
        <v>0.013</v>
      </c>
      <c r="I449" s="20">
        <f t="shared" si="53"/>
        <v>14.347573176974265</v>
      </c>
      <c r="J449" s="20">
        <f t="shared" si="51"/>
        <v>0.014347573176974266</v>
      </c>
      <c r="K449" s="20">
        <f t="shared" si="54"/>
        <v>0.3586893294243566</v>
      </c>
      <c r="L449" s="21">
        <f t="shared" si="55"/>
        <v>0.3586893294243566</v>
      </c>
    </row>
    <row r="450" spans="1:12" ht="15">
      <c r="A450" s="12" t="s">
        <v>720</v>
      </c>
      <c r="B450" s="11">
        <v>443</v>
      </c>
      <c r="C450" s="11">
        <v>1000</v>
      </c>
      <c r="D450" s="14">
        <f t="shared" si="56"/>
        <v>1</v>
      </c>
      <c r="E450" s="11">
        <v>0.161</v>
      </c>
      <c r="F450" s="14">
        <v>1</v>
      </c>
      <c r="G450" s="19">
        <f t="shared" si="52"/>
        <v>0.16</v>
      </c>
      <c r="H450" s="20">
        <v>0.013</v>
      </c>
      <c r="I450" s="20">
        <f t="shared" si="53"/>
        <v>14.258457815626599</v>
      </c>
      <c r="J450" s="20">
        <f t="shared" si="51"/>
        <v>0.0142584578156266</v>
      </c>
      <c r="K450" s="20">
        <f t="shared" si="54"/>
        <v>0.356461445390665</v>
      </c>
      <c r="L450" s="21">
        <f t="shared" si="55"/>
        <v>0.356461445390665</v>
      </c>
    </row>
    <row r="451" spans="1:12" ht="15">
      <c r="A451" s="12" t="s">
        <v>778</v>
      </c>
      <c r="B451" s="11">
        <v>444</v>
      </c>
      <c r="C451" s="11">
        <v>1000</v>
      </c>
      <c r="D451" s="14">
        <f t="shared" si="56"/>
        <v>1</v>
      </c>
      <c r="E451" s="11">
        <v>0.155</v>
      </c>
      <c r="F451" s="14">
        <v>1</v>
      </c>
      <c r="G451" s="19">
        <f t="shared" si="52"/>
        <v>0.154</v>
      </c>
      <c r="H451" s="20">
        <v>0.013</v>
      </c>
      <c r="I451" s="20">
        <f t="shared" si="53"/>
        <v>13.723765647540601</v>
      </c>
      <c r="J451" s="20">
        <f t="shared" si="51"/>
        <v>0.013723765647540602</v>
      </c>
      <c r="K451" s="20">
        <f t="shared" si="54"/>
        <v>0.343094141188515</v>
      </c>
      <c r="L451" s="21">
        <f t="shared" si="55"/>
        <v>0.343094141188515</v>
      </c>
    </row>
    <row r="452" spans="1:12" ht="15">
      <c r="A452" s="12" t="s">
        <v>789</v>
      </c>
      <c r="B452" s="11">
        <v>445</v>
      </c>
      <c r="C452" s="11">
        <v>1000</v>
      </c>
      <c r="D452" s="14">
        <f t="shared" si="56"/>
        <v>1</v>
      </c>
      <c r="E452" s="11">
        <v>0.156</v>
      </c>
      <c r="F452" s="14">
        <v>1</v>
      </c>
      <c r="G452" s="19">
        <f t="shared" si="52"/>
        <v>0.155</v>
      </c>
      <c r="H452" s="20">
        <v>0.013</v>
      </c>
      <c r="I452" s="20">
        <f t="shared" si="53"/>
        <v>13.812881008888267</v>
      </c>
      <c r="J452" s="20">
        <f t="shared" si="51"/>
        <v>0.013812881008888268</v>
      </c>
      <c r="K452" s="20">
        <f t="shared" si="54"/>
        <v>0.3453220252222067</v>
      </c>
      <c r="L452" s="21">
        <f t="shared" si="55"/>
        <v>0.3453220252222067</v>
      </c>
    </row>
    <row r="453" spans="1:12" ht="15">
      <c r="A453" s="12" t="s">
        <v>790</v>
      </c>
      <c r="B453" s="11">
        <v>446</v>
      </c>
      <c r="C453" s="11">
        <v>750</v>
      </c>
      <c r="D453" s="14">
        <f t="shared" si="56"/>
        <v>0.75</v>
      </c>
      <c r="E453" s="11">
        <v>0.15</v>
      </c>
      <c r="F453" s="14">
        <v>1</v>
      </c>
      <c r="G453" s="19">
        <f t="shared" si="52"/>
        <v>0.149</v>
      </c>
      <c r="H453" s="20">
        <v>0.013</v>
      </c>
      <c r="I453" s="20">
        <f t="shared" si="53"/>
        <v>13.278188840802269</v>
      </c>
      <c r="J453" s="20">
        <f t="shared" si="51"/>
        <v>0.01327818884080227</v>
      </c>
      <c r="K453" s="20">
        <f t="shared" si="54"/>
        <v>0.33195472102005674</v>
      </c>
      <c r="L453" s="21">
        <f t="shared" si="55"/>
        <v>0.442606294693409</v>
      </c>
    </row>
    <row r="454" spans="1:12" ht="15">
      <c r="A454" s="12" t="s">
        <v>758</v>
      </c>
      <c r="B454" s="11">
        <v>447</v>
      </c>
      <c r="C454" s="11">
        <v>500</v>
      </c>
      <c r="D454" s="14">
        <f t="shared" si="56"/>
        <v>0.5</v>
      </c>
      <c r="E454" s="11">
        <v>0.152</v>
      </c>
      <c r="F454" s="14">
        <v>1</v>
      </c>
      <c r="G454" s="19">
        <f t="shared" si="52"/>
        <v>0.151</v>
      </c>
      <c r="H454" s="20">
        <v>0.013</v>
      </c>
      <c r="I454" s="20">
        <f t="shared" si="53"/>
        <v>13.456419563497603</v>
      </c>
      <c r="J454" s="20">
        <f t="shared" si="51"/>
        <v>0.013456419563497603</v>
      </c>
      <c r="K454" s="20">
        <f t="shared" si="54"/>
        <v>0.3364104890874401</v>
      </c>
      <c r="L454" s="21">
        <f t="shared" si="55"/>
        <v>0.6728209781748802</v>
      </c>
    </row>
    <row r="455" spans="1:12" ht="15">
      <c r="A455" s="12" t="s">
        <v>803</v>
      </c>
      <c r="B455" s="11">
        <v>448</v>
      </c>
      <c r="C455" s="11">
        <v>500</v>
      </c>
      <c r="D455" s="14">
        <f t="shared" si="56"/>
        <v>0.5</v>
      </c>
      <c r="E455" s="11">
        <v>0.196</v>
      </c>
      <c r="F455" s="14">
        <v>1</v>
      </c>
      <c r="G455" s="19">
        <f t="shared" si="52"/>
        <v>0.195</v>
      </c>
      <c r="H455" s="20">
        <v>0.013</v>
      </c>
      <c r="I455" s="20">
        <f t="shared" si="53"/>
        <v>17.37749546279492</v>
      </c>
      <c r="J455" s="20">
        <f t="shared" si="51"/>
        <v>0.01737749546279492</v>
      </c>
      <c r="K455" s="20">
        <f t="shared" si="54"/>
        <v>0.434437386569873</v>
      </c>
      <c r="L455" s="21">
        <f t="shared" si="55"/>
        <v>0.868874773139746</v>
      </c>
    </row>
    <row r="456" spans="1:12" ht="15">
      <c r="A456" s="12" t="s">
        <v>762</v>
      </c>
      <c r="B456" s="11">
        <v>449</v>
      </c>
      <c r="C456" s="11">
        <v>500</v>
      </c>
      <c r="D456" s="14">
        <f t="shared" si="56"/>
        <v>0.5</v>
      </c>
      <c r="E456" s="11">
        <v>0.209</v>
      </c>
      <c r="F456" s="14">
        <v>1</v>
      </c>
      <c r="G456" s="19">
        <f t="shared" si="52"/>
        <v>0.208</v>
      </c>
      <c r="H456" s="20">
        <v>0.013</v>
      </c>
      <c r="I456" s="20">
        <f t="shared" si="53"/>
        <v>18.535995160314577</v>
      </c>
      <c r="J456" s="20">
        <f aca="true" t="shared" si="57" ref="J456:J493">I456*0.001</f>
        <v>0.018535995160314577</v>
      </c>
      <c r="K456" s="20">
        <f t="shared" si="54"/>
        <v>0.46339987900786445</v>
      </c>
      <c r="L456" s="21">
        <f t="shared" si="55"/>
        <v>0.9267997580157289</v>
      </c>
    </row>
    <row r="457" spans="1:12" ht="15">
      <c r="A457" s="12" t="s">
        <v>730</v>
      </c>
      <c r="B457" s="11">
        <v>450</v>
      </c>
      <c r="C457" s="11">
        <v>500</v>
      </c>
      <c r="D457" s="14">
        <f t="shared" si="56"/>
        <v>0.5</v>
      </c>
      <c r="E457" s="11">
        <v>0.228</v>
      </c>
      <c r="F457" s="14">
        <v>1</v>
      </c>
      <c r="G457" s="19">
        <f t="shared" si="52"/>
        <v>0.227</v>
      </c>
      <c r="H457" s="20">
        <v>0.013</v>
      </c>
      <c r="I457" s="20">
        <f t="shared" si="53"/>
        <v>20.229187025920236</v>
      </c>
      <c r="J457" s="20">
        <f t="shared" si="57"/>
        <v>0.020229187025920237</v>
      </c>
      <c r="K457" s="20">
        <f t="shared" si="54"/>
        <v>0.5057296756480059</v>
      </c>
      <c r="L457" s="21">
        <f t="shared" si="55"/>
        <v>1.0114593512960117</v>
      </c>
    </row>
    <row r="458" spans="1:12" ht="15">
      <c r="A458" s="12" t="s">
        <v>804</v>
      </c>
      <c r="B458" s="11">
        <v>451</v>
      </c>
      <c r="C458" s="11">
        <v>1000</v>
      </c>
      <c r="D458" s="14">
        <f t="shared" si="56"/>
        <v>1</v>
      </c>
      <c r="E458" s="11">
        <v>0.124</v>
      </c>
      <c r="F458" s="14">
        <v>1</v>
      </c>
      <c r="G458" s="19">
        <f t="shared" si="52"/>
        <v>0.123</v>
      </c>
      <c r="H458" s="20">
        <v>0.013</v>
      </c>
      <c r="I458" s="20">
        <f t="shared" si="53"/>
        <v>10.961189445762948</v>
      </c>
      <c r="J458" s="20">
        <f t="shared" si="57"/>
        <v>0.010961189445762947</v>
      </c>
      <c r="K458" s="20">
        <f t="shared" si="54"/>
        <v>0.27402973614407367</v>
      </c>
      <c r="L458" s="21">
        <f t="shared" si="55"/>
        <v>0.27402973614407367</v>
      </c>
    </row>
    <row r="459" spans="1:12" ht="15">
      <c r="A459" s="12" t="s">
        <v>719</v>
      </c>
      <c r="B459" s="11">
        <v>452</v>
      </c>
      <c r="C459" s="11">
        <v>1000</v>
      </c>
      <c r="D459" s="14">
        <f t="shared" si="56"/>
        <v>1</v>
      </c>
      <c r="E459" s="11">
        <v>0.127</v>
      </c>
      <c r="F459" s="14">
        <v>1</v>
      </c>
      <c r="G459" s="19">
        <f t="shared" si="52"/>
        <v>0.126</v>
      </c>
      <c r="H459" s="20">
        <v>0.013</v>
      </c>
      <c r="I459" s="20">
        <f t="shared" si="53"/>
        <v>11.228535529805947</v>
      </c>
      <c r="J459" s="20">
        <f t="shared" si="57"/>
        <v>0.011228535529805947</v>
      </c>
      <c r="K459" s="20">
        <f t="shared" si="54"/>
        <v>0.2807133882451487</v>
      </c>
      <c r="L459" s="21">
        <f t="shared" si="55"/>
        <v>0.2807133882451487</v>
      </c>
    </row>
    <row r="460" spans="1:12" ht="15">
      <c r="A460" s="12" t="s">
        <v>733</v>
      </c>
      <c r="B460" s="11">
        <v>453</v>
      </c>
      <c r="C460" s="11">
        <v>1000</v>
      </c>
      <c r="D460" s="14">
        <f t="shared" si="56"/>
        <v>1</v>
      </c>
      <c r="E460" s="11">
        <v>0.113</v>
      </c>
      <c r="F460" s="14">
        <v>1</v>
      </c>
      <c r="G460" s="19">
        <f t="shared" si="52"/>
        <v>0.112</v>
      </c>
      <c r="H460" s="20">
        <v>0.013</v>
      </c>
      <c r="I460" s="20">
        <f t="shared" si="53"/>
        <v>9.980920470938619</v>
      </c>
      <c r="J460" s="20">
        <f t="shared" si="57"/>
        <v>0.009980920470938619</v>
      </c>
      <c r="K460" s="20">
        <f t="shared" si="54"/>
        <v>0.24952301177346548</v>
      </c>
      <c r="L460" s="21">
        <f t="shared" si="55"/>
        <v>0.24952301177346548</v>
      </c>
    </row>
    <row r="461" spans="1:12" ht="15">
      <c r="A461" s="12" t="s">
        <v>725</v>
      </c>
      <c r="B461" s="11">
        <v>454</v>
      </c>
      <c r="C461" s="11">
        <v>1000</v>
      </c>
      <c r="D461" s="14">
        <f t="shared" si="56"/>
        <v>1</v>
      </c>
      <c r="E461" s="11">
        <v>0.125</v>
      </c>
      <c r="F461" s="14">
        <v>1</v>
      </c>
      <c r="G461" s="19">
        <f t="shared" si="52"/>
        <v>0.124</v>
      </c>
      <c r="H461" s="20">
        <v>0.013</v>
      </c>
      <c r="I461" s="20">
        <f t="shared" si="53"/>
        <v>11.050304807110614</v>
      </c>
      <c r="J461" s="20">
        <f t="shared" si="57"/>
        <v>0.011050304807110613</v>
      </c>
      <c r="K461" s="20">
        <f t="shared" si="54"/>
        <v>0.27625762017776534</v>
      </c>
      <c r="L461" s="21">
        <f t="shared" si="55"/>
        <v>0.27625762017776534</v>
      </c>
    </row>
    <row r="462" spans="1:12" ht="15">
      <c r="A462" s="12" t="s">
        <v>726</v>
      </c>
      <c r="B462" s="11">
        <v>455</v>
      </c>
      <c r="C462" s="11">
        <v>1000</v>
      </c>
      <c r="D462" s="14">
        <f t="shared" si="56"/>
        <v>1</v>
      </c>
      <c r="E462" s="11">
        <v>0.126</v>
      </c>
      <c r="F462" s="14">
        <v>1</v>
      </c>
      <c r="G462" s="19">
        <f t="shared" si="52"/>
        <v>0.125</v>
      </c>
      <c r="H462" s="20">
        <v>0.013</v>
      </c>
      <c r="I462" s="20">
        <f t="shared" si="53"/>
        <v>11.13942016845828</v>
      </c>
      <c r="J462" s="20">
        <f t="shared" si="57"/>
        <v>0.01113942016845828</v>
      </c>
      <c r="K462" s="20">
        <f t="shared" si="54"/>
        <v>0.27848550421145696</v>
      </c>
      <c r="L462" s="21">
        <f t="shared" si="55"/>
        <v>0.27848550421145696</v>
      </c>
    </row>
    <row r="463" spans="1:12" ht="15">
      <c r="A463" s="12" t="s">
        <v>805</v>
      </c>
      <c r="B463" s="11">
        <v>456</v>
      </c>
      <c r="C463" s="11">
        <v>1000</v>
      </c>
      <c r="D463" s="14">
        <f t="shared" si="56"/>
        <v>1</v>
      </c>
      <c r="E463" s="11">
        <v>0.359</v>
      </c>
      <c r="F463" s="14">
        <v>1</v>
      </c>
      <c r="G463" s="19">
        <f t="shared" si="52"/>
        <v>0.358</v>
      </c>
      <c r="H463" s="20">
        <v>0.013</v>
      </c>
      <c r="I463" s="20">
        <f t="shared" si="53"/>
        <v>31.903299362464512</v>
      </c>
      <c r="J463" s="20">
        <f t="shared" si="57"/>
        <v>0.03190329936246451</v>
      </c>
      <c r="K463" s="20">
        <f t="shared" si="54"/>
        <v>0.7975824840616128</v>
      </c>
      <c r="L463" s="21">
        <f t="shared" si="55"/>
        <v>0.7975824840616128</v>
      </c>
    </row>
    <row r="464" spans="1:12" ht="15">
      <c r="A464" s="12" t="s">
        <v>806</v>
      </c>
      <c r="B464" s="11">
        <v>457</v>
      </c>
      <c r="C464" s="11">
        <v>700</v>
      </c>
      <c r="D464" s="14">
        <f t="shared" si="56"/>
        <v>0.7</v>
      </c>
      <c r="E464" s="11">
        <v>0.264</v>
      </c>
      <c r="F464" s="14">
        <v>1</v>
      </c>
      <c r="G464" s="19">
        <f t="shared" si="52"/>
        <v>0.263</v>
      </c>
      <c r="H464" s="20">
        <v>0.013</v>
      </c>
      <c r="I464" s="20">
        <f t="shared" si="53"/>
        <v>23.43734003443622</v>
      </c>
      <c r="J464" s="20">
        <f t="shared" si="57"/>
        <v>0.023437340034436222</v>
      </c>
      <c r="K464" s="20">
        <f t="shared" si="54"/>
        <v>0.5859335008609056</v>
      </c>
      <c r="L464" s="21">
        <f t="shared" si="55"/>
        <v>0.8370478583727223</v>
      </c>
    </row>
    <row r="465" spans="1:12" ht="15">
      <c r="A465" s="12" t="s">
        <v>807</v>
      </c>
      <c r="B465" s="11">
        <v>458</v>
      </c>
      <c r="C465" s="11">
        <v>500</v>
      </c>
      <c r="D465" s="14">
        <f t="shared" si="56"/>
        <v>0.5</v>
      </c>
      <c r="E465" s="11">
        <v>0.266</v>
      </c>
      <c r="F465" s="14">
        <v>1</v>
      </c>
      <c r="G465" s="19">
        <f t="shared" si="52"/>
        <v>0.265</v>
      </c>
      <c r="H465" s="20">
        <v>0.013</v>
      </c>
      <c r="I465" s="20">
        <f t="shared" si="53"/>
        <v>23.615570757131554</v>
      </c>
      <c r="J465" s="20">
        <f t="shared" si="57"/>
        <v>0.023615570757131554</v>
      </c>
      <c r="K465" s="20">
        <f t="shared" si="54"/>
        <v>0.5903892689282888</v>
      </c>
      <c r="L465" s="21">
        <f t="shared" si="55"/>
        <v>1.1807785378565776</v>
      </c>
    </row>
    <row r="466" spans="1:12" ht="15">
      <c r="A466" s="12" t="s">
        <v>758</v>
      </c>
      <c r="B466" s="11">
        <v>459</v>
      </c>
      <c r="C466" s="11">
        <v>500</v>
      </c>
      <c r="D466" s="14">
        <f t="shared" si="56"/>
        <v>0.5</v>
      </c>
      <c r="E466" s="11">
        <v>0.281</v>
      </c>
      <c r="F466" s="14">
        <v>1</v>
      </c>
      <c r="G466" s="19">
        <f t="shared" si="52"/>
        <v>0.28</v>
      </c>
      <c r="H466" s="20">
        <v>0.013</v>
      </c>
      <c r="I466" s="20">
        <f t="shared" si="53"/>
        <v>24.952301177346552</v>
      </c>
      <c r="J466" s="20">
        <f t="shared" si="57"/>
        <v>0.024952301177346554</v>
      </c>
      <c r="K466" s="20">
        <f t="shared" si="54"/>
        <v>0.6238075294336638</v>
      </c>
      <c r="L466" s="21">
        <f t="shared" si="55"/>
        <v>1.2476150588673276</v>
      </c>
    </row>
    <row r="467" spans="1:12" ht="15">
      <c r="A467" s="12" t="s">
        <v>803</v>
      </c>
      <c r="B467" s="11">
        <v>460</v>
      </c>
      <c r="C467" s="11">
        <v>500</v>
      </c>
      <c r="D467" s="14">
        <f t="shared" si="56"/>
        <v>0.5</v>
      </c>
      <c r="E467" s="11">
        <v>0.29</v>
      </c>
      <c r="F467" s="14">
        <v>1</v>
      </c>
      <c r="G467" s="19">
        <f t="shared" si="52"/>
        <v>0.289</v>
      </c>
      <c r="H467" s="20">
        <v>0.013</v>
      </c>
      <c r="I467" s="20">
        <f t="shared" si="53"/>
        <v>25.754339429475543</v>
      </c>
      <c r="J467" s="20">
        <f t="shared" si="57"/>
        <v>0.025754339429475543</v>
      </c>
      <c r="K467" s="20">
        <f t="shared" si="54"/>
        <v>0.6438584857368885</v>
      </c>
      <c r="L467" s="21">
        <f t="shared" si="55"/>
        <v>1.287716971473777</v>
      </c>
    </row>
    <row r="468" spans="1:12" ht="15">
      <c r="A468" s="12" t="s">
        <v>722</v>
      </c>
      <c r="B468" s="11">
        <v>461</v>
      </c>
      <c r="C468" s="11">
        <v>500</v>
      </c>
      <c r="D468" s="14">
        <f t="shared" si="56"/>
        <v>0.5</v>
      </c>
      <c r="E468" s="11">
        <v>0.367</v>
      </c>
      <c r="F468" s="14">
        <v>1</v>
      </c>
      <c r="G468" s="19">
        <f t="shared" si="52"/>
        <v>0.366</v>
      </c>
      <c r="H468" s="20">
        <v>0.013</v>
      </c>
      <c r="I468" s="20">
        <f t="shared" si="53"/>
        <v>32.616222253245844</v>
      </c>
      <c r="J468" s="20">
        <f t="shared" si="57"/>
        <v>0.03261622225324585</v>
      </c>
      <c r="K468" s="20">
        <f t="shared" si="54"/>
        <v>0.8154055563311462</v>
      </c>
      <c r="L468" s="21">
        <f t="shared" si="55"/>
        <v>1.6308111126622924</v>
      </c>
    </row>
    <row r="469" spans="1:12" ht="15">
      <c r="A469" s="12" t="s">
        <v>730</v>
      </c>
      <c r="B469" s="11">
        <v>462</v>
      </c>
      <c r="C469" s="11">
        <v>700</v>
      </c>
      <c r="D469" s="14">
        <f t="shared" si="56"/>
        <v>0.7</v>
      </c>
      <c r="E469" s="13">
        <v>0.493</v>
      </c>
      <c r="F469" s="14">
        <v>1</v>
      </c>
      <c r="G469" s="19">
        <f t="shared" si="52"/>
        <v>0.492</v>
      </c>
      <c r="H469" s="20">
        <v>0.013</v>
      </c>
      <c r="I469" s="20">
        <f t="shared" si="53"/>
        <v>43.84475778305179</v>
      </c>
      <c r="J469" s="20">
        <f t="shared" si="57"/>
        <v>0.04384475778305179</v>
      </c>
      <c r="K469" s="20">
        <f t="shared" si="54"/>
        <v>1.0961189445762947</v>
      </c>
      <c r="L469" s="21">
        <f t="shared" si="55"/>
        <v>1.565884206537564</v>
      </c>
    </row>
    <row r="470" spans="1:12" ht="15">
      <c r="A470" s="12" t="s">
        <v>808</v>
      </c>
      <c r="B470" s="11">
        <v>463</v>
      </c>
      <c r="C470" s="11">
        <v>1000</v>
      </c>
      <c r="D470" s="14">
        <f t="shared" si="56"/>
        <v>1</v>
      </c>
      <c r="E470" s="11">
        <v>0.087</v>
      </c>
      <c r="F470" s="14">
        <v>1</v>
      </c>
      <c r="G470" s="19">
        <f t="shared" si="52"/>
        <v>0.086</v>
      </c>
      <c r="H470" s="20">
        <v>0.013</v>
      </c>
      <c r="I470" s="20">
        <f t="shared" si="53"/>
        <v>7.663921075899296</v>
      </c>
      <c r="J470" s="20">
        <f t="shared" si="57"/>
        <v>0.007663921075899296</v>
      </c>
      <c r="K470" s="20">
        <f t="shared" si="54"/>
        <v>0.1915980268974824</v>
      </c>
      <c r="L470" s="21">
        <f t="shared" si="55"/>
        <v>0.1915980268974824</v>
      </c>
    </row>
    <row r="471" spans="1:12" ht="15">
      <c r="A471" s="12" t="s">
        <v>719</v>
      </c>
      <c r="B471" s="11">
        <v>464</v>
      </c>
      <c r="C471" s="11">
        <v>990</v>
      </c>
      <c r="D471" s="14">
        <f t="shared" si="56"/>
        <v>0.99</v>
      </c>
      <c r="E471" s="11">
        <v>0.111</v>
      </c>
      <c r="F471" s="14">
        <v>1</v>
      </c>
      <c r="G471" s="19">
        <f t="shared" si="52"/>
        <v>0.11</v>
      </c>
      <c r="H471" s="20">
        <v>0.013</v>
      </c>
      <c r="I471" s="20">
        <f t="shared" si="53"/>
        <v>9.802689748243287</v>
      </c>
      <c r="J471" s="20">
        <f t="shared" si="57"/>
        <v>0.009802689748243287</v>
      </c>
      <c r="K471" s="20">
        <f t="shared" si="54"/>
        <v>0.24506724370608218</v>
      </c>
      <c r="L471" s="21">
        <f t="shared" si="55"/>
        <v>0.24754267041018402</v>
      </c>
    </row>
    <row r="472" spans="1:12" ht="15">
      <c r="A472" s="12" t="s">
        <v>733</v>
      </c>
      <c r="B472" s="11">
        <v>465</v>
      </c>
      <c r="C472" s="11">
        <v>990</v>
      </c>
      <c r="D472" s="14">
        <f t="shared" si="56"/>
        <v>0.99</v>
      </c>
      <c r="E472" s="11">
        <v>0.162</v>
      </c>
      <c r="F472" s="14">
        <v>1</v>
      </c>
      <c r="G472" s="19">
        <f t="shared" si="52"/>
        <v>0.161</v>
      </c>
      <c r="H472" s="20">
        <v>0.013</v>
      </c>
      <c r="I472" s="20">
        <f t="shared" si="53"/>
        <v>14.347573176974265</v>
      </c>
      <c r="J472" s="20">
        <f t="shared" si="57"/>
        <v>0.014347573176974266</v>
      </c>
      <c r="K472" s="20">
        <f t="shared" si="54"/>
        <v>0.3586893294243566</v>
      </c>
      <c r="L472" s="21">
        <f t="shared" si="55"/>
        <v>0.3623124539639966</v>
      </c>
    </row>
    <row r="473" spans="1:12" ht="15">
      <c r="A473" s="12" t="s">
        <v>726</v>
      </c>
      <c r="B473" s="11">
        <v>466</v>
      </c>
      <c r="C473" s="11">
        <v>750</v>
      </c>
      <c r="D473" s="14">
        <f t="shared" si="56"/>
        <v>0.75</v>
      </c>
      <c r="E473" s="11">
        <v>0.195</v>
      </c>
      <c r="F473" s="14">
        <v>1</v>
      </c>
      <c r="G473" s="19">
        <f t="shared" si="52"/>
        <v>0.194</v>
      </c>
      <c r="H473" s="20">
        <v>0.013</v>
      </c>
      <c r="I473" s="20">
        <f t="shared" si="53"/>
        <v>17.288380101447252</v>
      </c>
      <c r="J473" s="20">
        <f t="shared" si="57"/>
        <v>0.017288380101447252</v>
      </c>
      <c r="K473" s="20">
        <f t="shared" si="54"/>
        <v>0.43220950253618134</v>
      </c>
      <c r="L473" s="21">
        <f t="shared" si="55"/>
        <v>0.5762793367149085</v>
      </c>
    </row>
    <row r="474" spans="1:12" ht="15">
      <c r="A474" s="12" t="s">
        <v>720</v>
      </c>
      <c r="B474" s="11">
        <v>467</v>
      </c>
      <c r="C474" s="11">
        <v>500</v>
      </c>
      <c r="D474" s="14">
        <f t="shared" si="56"/>
        <v>0.5</v>
      </c>
      <c r="E474" s="11">
        <v>0.182</v>
      </c>
      <c r="F474" s="14">
        <v>1</v>
      </c>
      <c r="G474" s="19">
        <f t="shared" si="52"/>
        <v>0.181</v>
      </c>
      <c r="H474" s="20">
        <v>0.013</v>
      </c>
      <c r="I474" s="20">
        <f t="shared" si="53"/>
        <v>16.12988040392759</v>
      </c>
      <c r="J474" s="20">
        <f t="shared" si="57"/>
        <v>0.016129880403927592</v>
      </c>
      <c r="K474" s="20">
        <f t="shared" si="54"/>
        <v>0.40324701009818986</v>
      </c>
      <c r="L474" s="21">
        <f t="shared" si="55"/>
        <v>0.8064940201963797</v>
      </c>
    </row>
    <row r="475" spans="1:12" ht="15">
      <c r="A475" s="12" t="s">
        <v>809</v>
      </c>
      <c r="B475" s="11">
        <v>468</v>
      </c>
      <c r="C475" s="11">
        <v>500</v>
      </c>
      <c r="D475" s="14">
        <f t="shared" si="56"/>
        <v>0.5</v>
      </c>
      <c r="E475" s="11">
        <v>0.18</v>
      </c>
      <c r="F475" s="14">
        <v>1</v>
      </c>
      <c r="G475" s="19">
        <f t="shared" si="52"/>
        <v>0.179</v>
      </c>
      <c r="H475" s="20">
        <v>0.013</v>
      </c>
      <c r="I475" s="20">
        <f t="shared" si="53"/>
        <v>15.951649681232256</v>
      </c>
      <c r="J475" s="20">
        <f t="shared" si="57"/>
        <v>0.015951649681232256</v>
      </c>
      <c r="K475" s="20">
        <f t="shared" si="54"/>
        <v>0.3987912420308064</v>
      </c>
      <c r="L475" s="21">
        <f t="shared" si="55"/>
        <v>0.7975824840616128</v>
      </c>
    </row>
    <row r="476" spans="1:12" ht="15">
      <c r="A476" s="12" t="s">
        <v>810</v>
      </c>
      <c r="B476" s="11">
        <v>469</v>
      </c>
      <c r="C476" s="11">
        <v>400</v>
      </c>
      <c r="D476" s="14">
        <f t="shared" si="56"/>
        <v>0.4</v>
      </c>
      <c r="E476" s="11">
        <v>0.156</v>
      </c>
      <c r="F476" s="14">
        <v>1</v>
      </c>
      <c r="G476" s="19">
        <f t="shared" si="52"/>
        <v>0.155</v>
      </c>
      <c r="H476" s="20">
        <v>0.013</v>
      </c>
      <c r="I476" s="20">
        <f t="shared" si="53"/>
        <v>13.812881008888267</v>
      </c>
      <c r="J476" s="20">
        <f t="shared" si="57"/>
        <v>0.013812881008888268</v>
      </c>
      <c r="K476" s="20">
        <f t="shared" si="54"/>
        <v>0.3453220252222067</v>
      </c>
      <c r="L476" s="21">
        <f t="shared" si="55"/>
        <v>0.8633050630555167</v>
      </c>
    </row>
    <row r="477" spans="1:12" ht="15">
      <c r="A477" s="12" t="s">
        <v>728</v>
      </c>
      <c r="B477" s="11">
        <v>470</v>
      </c>
      <c r="C477" s="11">
        <v>400</v>
      </c>
      <c r="D477" s="14">
        <f t="shared" si="56"/>
        <v>0.4</v>
      </c>
      <c r="E477" s="11">
        <v>0.167</v>
      </c>
      <c r="F477" s="14">
        <v>1</v>
      </c>
      <c r="G477" s="19">
        <f t="shared" si="52"/>
        <v>0.166</v>
      </c>
      <c r="H477" s="20">
        <v>0.013</v>
      </c>
      <c r="I477" s="20">
        <f t="shared" si="53"/>
        <v>14.793149983712597</v>
      </c>
      <c r="J477" s="20">
        <f t="shared" si="57"/>
        <v>0.014793149983712598</v>
      </c>
      <c r="K477" s="20">
        <f t="shared" si="54"/>
        <v>0.3698287495928149</v>
      </c>
      <c r="L477" s="21">
        <f t="shared" si="55"/>
        <v>0.9245718739820372</v>
      </c>
    </row>
    <row r="478" spans="1:12" ht="15">
      <c r="A478" s="12" t="s">
        <v>803</v>
      </c>
      <c r="B478" s="11">
        <v>471</v>
      </c>
      <c r="C478" s="11">
        <v>410</v>
      </c>
      <c r="D478" s="14">
        <f t="shared" si="56"/>
        <v>0.41</v>
      </c>
      <c r="E478" s="11">
        <v>0.18</v>
      </c>
      <c r="F478" s="14">
        <v>1</v>
      </c>
      <c r="G478" s="19">
        <f t="shared" si="52"/>
        <v>0.179</v>
      </c>
      <c r="H478" s="20">
        <v>0.013</v>
      </c>
      <c r="I478" s="20">
        <f t="shared" si="53"/>
        <v>15.951649681232256</v>
      </c>
      <c r="J478" s="20">
        <f t="shared" si="57"/>
        <v>0.015951649681232256</v>
      </c>
      <c r="K478" s="20">
        <f t="shared" si="54"/>
        <v>0.3987912420308064</v>
      </c>
      <c r="L478" s="21">
        <f t="shared" si="55"/>
        <v>0.9726615659287962</v>
      </c>
    </row>
    <row r="479" spans="1:12" ht="15">
      <c r="A479" s="12" t="s">
        <v>791</v>
      </c>
      <c r="B479" s="11">
        <v>472</v>
      </c>
      <c r="C479" s="11">
        <v>405</v>
      </c>
      <c r="D479" s="14">
        <f t="shared" si="56"/>
        <v>0.405</v>
      </c>
      <c r="E479" s="11">
        <v>0.185</v>
      </c>
      <c r="F479" s="14">
        <v>1</v>
      </c>
      <c r="G479" s="19">
        <f t="shared" si="52"/>
        <v>0.184</v>
      </c>
      <c r="H479" s="20">
        <v>0.013</v>
      </c>
      <c r="I479" s="20">
        <f t="shared" si="53"/>
        <v>16.39722648797059</v>
      </c>
      <c r="J479" s="20">
        <f t="shared" si="57"/>
        <v>0.01639722648797059</v>
      </c>
      <c r="K479" s="20">
        <f t="shared" si="54"/>
        <v>0.4099306621992648</v>
      </c>
      <c r="L479" s="21">
        <f t="shared" si="55"/>
        <v>1.012174474566086</v>
      </c>
    </row>
    <row r="480" spans="1:12" ht="15">
      <c r="A480" s="12" t="s">
        <v>811</v>
      </c>
      <c r="B480" s="11">
        <v>473</v>
      </c>
      <c r="C480" s="11">
        <v>410</v>
      </c>
      <c r="D480" s="14">
        <f t="shared" si="56"/>
        <v>0.41</v>
      </c>
      <c r="E480" s="11">
        <v>0.183</v>
      </c>
      <c r="F480" s="14">
        <v>1</v>
      </c>
      <c r="G480" s="19">
        <f t="shared" si="52"/>
        <v>0.182</v>
      </c>
      <c r="H480" s="20">
        <v>0.013</v>
      </c>
      <c r="I480" s="20">
        <f t="shared" si="53"/>
        <v>16.218995765275256</v>
      </c>
      <c r="J480" s="20">
        <f t="shared" si="57"/>
        <v>0.016218995765275256</v>
      </c>
      <c r="K480" s="20">
        <f t="shared" si="54"/>
        <v>0.4054748941318814</v>
      </c>
      <c r="L480" s="21">
        <f t="shared" si="55"/>
        <v>0.988963156419223</v>
      </c>
    </row>
    <row r="481" spans="1:12" ht="15">
      <c r="A481" s="12" t="s">
        <v>730</v>
      </c>
      <c r="B481" s="11">
        <v>474</v>
      </c>
      <c r="C481" s="11">
        <v>360</v>
      </c>
      <c r="D481" s="14">
        <f t="shared" si="56"/>
        <v>0.36</v>
      </c>
      <c r="E481" s="11">
        <v>0.175</v>
      </c>
      <c r="F481" s="14">
        <v>1</v>
      </c>
      <c r="G481" s="19">
        <f t="shared" si="52"/>
        <v>0.174</v>
      </c>
      <c r="H481" s="20">
        <v>0.013</v>
      </c>
      <c r="I481" s="20">
        <f t="shared" si="53"/>
        <v>15.506072874493926</v>
      </c>
      <c r="J481" s="20">
        <f t="shared" si="57"/>
        <v>0.015506072874493926</v>
      </c>
      <c r="K481" s="20">
        <f t="shared" si="54"/>
        <v>0.38765182186234814</v>
      </c>
      <c r="L481" s="21">
        <f t="shared" si="55"/>
        <v>1.0768106162843005</v>
      </c>
    </row>
    <row r="482" spans="1:12" ht="15">
      <c r="A482" s="12" t="s">
        <v>812</v>
      </c>
      <c r="B482" s="11">
        <v>475</v>
      </c>
      <c r="C482" s="11">
        <v>954</v>
      </c>
      <c r="D482" s="14">
        <f t="shared" si="56"/>
        <v>0.954</v>
      </c>
      <c r="E482" s="11">
        <v>0.155</v>
      </c>
      <c r="F482" s="14">
        <v>1</v>
      </c>
      <c r="G482" s="19">
        <f t="shared" si="52"/>
        <v>0.154</v>
      </c>
      <c r="H482" s="20">
        <v>0.013</v>
      </c>
      <c r="I482" s="20">
        <f t="shared" si="53"/>
        <v>13.723765647540601</v>
      </c>
      <c r="J482" s="20">
        <f t="shared" si="57"/>
        <v>0.013723765647540602</v>
      </c>
      <c r="K482" s="20">
        <f t="shared" si="54"/>
        <v>0.343094141188515</v>
      </c>
      <c r="L482" s="21">
        <f t="shared" si="55"/>
        <v>0.35963746455819184</v>
      </c>
    </row>
    <row r="483" spans="1:12" ht="15">
      <c r="A483" s="12" t="s">
        <v>719</v>
      </c>
      <c r="B483" s="11">
        <v>476</v>
      </c>
      <c r="C483" s="11">
        <v>500</v>
      </c>
      <c r="D483" s="14">
        <f t="shared" si="56"/>
        <v>0.5</v>
      </c>
      <c r="E483" s="11">
        <v>0.161</v>
      </c>
      <c r="F483" s="14">
        <v>1</v>
      </c>
      <c r="G483" s="19">
        <f t="shared" si="52"/>
        <v>0.16</v>
      </c>
      <c r="H483" s="20">
        <v>0.013</v>
      </c>
      <c r="I483" s="20">
        <f t="shared" si="53"/>
        <v>14.258457815626599</v>
      </c>
      <c r="J483" s="20">
        <f t="shared" si="57"/>
        <v>0.0142584578156266</v>
      </c>
      <c r="K483" s="20">
        <f t="shared" si="54"/>
        <v>0.356461445390665</v>
      </c>
      <c r="L483" s="21">
        <f t="shared" si="55"/>
        <v>0.71292289078133</v>
      </c>
    </row>
    <row r="484" spans="1:12" ht="15">
      <c r="A484" s="12" t="s">
        <v>733</v>
      </c>
      <c r="B484" s="11">
        <v>477</v>
      </c>
      <c r="C484" s="11">
        <v>500</v>
      </c>
      <c r="D484" s="14">
        <f t="shared" si="56"/>
        <v>0.5</v>
      </c>
      <c r="E484" s="11">
        <v>0.202</v>
      </c>
      <c r="F484" s="14">
        <v>1</v>
      </c>
      <c r="G484" s="19">
        <f t="shared" si="52"/>
        <v>0.201</v>
      </c>
      <c r="H484" s="20">
        <v>0.013</v>
      </c>
      <c r="I484" s="20">
        <f t="shared" si="53"/>
        <v>17.912187630880915</v>
      </c>
      <c r="J484" s="20">
        <f t="shared" si="57"/>
        <v>0.017912187630880917</v>
      </c>
      <c r="K484" s="20">
        <f t="shared" si="54"/>
        <v>0.4478046907720229</v>
      </c>
      <c r="L484" s="21">
        <f t="shared" si="55"/>
        <v>0.8956093815440458</v>
      </c>
    </row>
    <row r="485" spans="1:12" ht="15">
      <c r="A485" s="12" t="s">
        <v>726</v>
      </c>
      <c r="B485" s="11">
        <v>478</v>
      </c>
      <c r="C485" s="11">
        <v>500</v>
      </c>
      <c r="D485" s="14">
        <f t="shared" si="56"/>
        <v>0.5</v>
      </c>
      <c r="E485" s="11">
        <v>0.197</v>
      </c>
      <c r="F485" s="14">
        <v>1</v>
      </c>
      <c r="G485" s="19">
        <f t="shared" si="52"/>
        <v>0.196</v>
      </c>
      <c r="H485" s="20">
        <v>0.013</v>
      </c>
      <c r="I485" s="20">
        <f t="shared" si="53"/>
        <v>17.466610824142585</v>
      </c>
      <c r="J485" s="20">
        <f t="shared" si="57"/>
        <v>0.017466610824142585</v>
      </c>
      <c r="K485" s="20">
        <f t="shared" si="54"/>
        <v>0.4366652706035646</v>
      </c>
      <c r="L485" s="21">
        <f t="shared" si="55"/>
        <v>0.8733305412071292</v>
      </c>
    </row>
    <row r="486" spans="1:12" ht="15">
      <c r="A486" s="12" t="s">
        <v>720</v>
      </c>
      <c r="B486" s="11">
        <v>479</v>
      </c>
      <c r="C486" s="11">
        <v>500</v>
      </c>
      <c r="D486" s="14">
        <f t="shared" si="56"/>
        <v>0.5</v>
      </c>
      <c r="E486" s="11">
        <v>0.186</v>
      </c>
      <c r="F486" s="14">
        <v>1</v>
      </c>
      <c r="G486" s="19">
        <f t="shared" si="52"/>
        <v>0.185</v>
      </c>
      <c r="H486" s="20">
        <v>0.013</v>
      </c>
      <c r="I486" s="20">
        <f t="shared" si="53"/>
        <v>16.486341849318254</v>
      </c>
      <c r="J486" s="20">
        <f t="shared" si="57"/>
        <v>0.016486341849318256</v>
      </c>
      <c r="K486" s="20">
        <f t="shared" si="54"/>
        <v>0.4121585462329564</v>
      </c>
      <c r="L486" s="21">
        <f t="shared" si="55"/>
        <v>0.8243170924659128</v>
      </c>
    </row>
    <row r="487" spans="1:12" ht="15">
      <c r="A487" s="12" t="s">
        <v>769</v>
      </c>
      <c r="B487" s="11">
        <v>480</v>
      </c>
      <c r="C487" s="11">
        <v>500</v>
      </c>
      <c r="D487" s="14">
        <f t="shared" si="56"/>
        <v>0.5</v>
      </c>
      <c r="E487" s="11">
        <v>0.197</v>
      </c>
      <c r="F487" s="14">
        <v>1</v>
      </c>
      <c r="G487" s="19">
        <f t="shared" si="52"/>
        <v>0.196</v>
      </c>
      <c r="H487" s="20">
        <v>0.013</v>
      </c>
      <c r="I487" s="20">
        <f t="shared" si="53"/>
        <v>17.466610824142585</v>
      </c>
      <c r="J487" s="20">
        <f t="shared" si="57"/>
        <v>0.017466610824142585</v>
      </c>
      <c r="K487" s="20">
        <f t="shared" si="54"/>
        <v>0.4366652706035646</v>
      </c>
      <c r="L487" s="21">
        <f t="shared" si="55"/>
        <v>0.8733305412071292</v>
      </c>
    </row>
    <row r="488" spans="1:12" ht="15">
      <c r="A488" s="12" t="s">
        <v>750</v>
      </c>
      <c r="B488" s="11">
        <v>481</v>
      </c>
      <c r="C488" s="11">
        <v>250</v>
      </c>
      <c r="D488" s="14">
        <f t="shared" si="56"/>
        <v>0.25</v>
      </c>
      <c r="E488" s="11">
        <v>0.156</v>
      </c>
      <c r="F488" s="14">
        <v>1</v>
      </c>
      <c r="G488" s="19">
        <f t="shared" si="52"/>
        <v>0.155</v>
      </c>
      <c r="H488" s="20">
        <v>0.013</v>
      </c>
      <c r="I488" s="20">
        <f t="shared" si="53"/>
        <v>13.812881008888267</v>
      </c>
      <c r="J488" s="20">
        <f t="shared" si="57"/>
        <v>0.013812881008888268</v>
      </c>
      <c r="K488" s="20">
        <f t="shared" si="54"/>
        <v>0.3453220252222067</v>
      </c>
      <c r="L488" s="21">
        <f t="shared" si="55"/>
        <v>1.3812881008888267</v>
      </c>
    </row>
    <row r="489" spans="1:12" ht="15">
      <c r="A489" s="12" t="s">
        <v>751</v>
      </c>
      <c r="B489" s="11">
        <v>482</v>
      </c>
      <c r="C489" s="11">
        <v>250</v>
      </c>
      <c r="D489" s="14">
        <f t="shared" si="56"/>
        <v>0.25</v>
      </c>
      <c r="E489" s="11">
        <v>0.25</v>
      </c>
      <c r="F489" s="14">
        <v>1</v>
      </c>
      <c r="G489" s="19">
        <f t="shared" si="52"/>
        <v>0.249</v>
      </c>
      <c r="H489" s="20">
        <v>0.013</v>
      </c>
      <c r="I489" s="20">
        <f t="shared" si="53"/>
        <v>22.189724975568893</v>
      </c>
      <c r="J489" s="20">
        <f t="shared" si="57"/>
        <v>0.022189724975568894</v>
      </c>
      <c r="K489" s="20">
        <f t="shared" si="54"/>
        <v>0.5547431243892224</v>
      </c>
      <c r="L489" s="21">
        <f t="shared" si="55"/>
        <v>2.2189724975568894</v>
      </c>
    </row>
    <row r="490" spans="1:12" ht="15">
      <c r="A490" s="12" t="s">
        <v>757</v>
      </c>
      <c r="B490" s="11">
        <v>483</v>
      </c>
      <c r="C490" s="11">
        <v>250</v>
      </c>
      <c r="D490" s="14">
        <f t="shared" si="56"/>
        <v>0.25</v>
      </c>
      <c r="E490" s="11">
        <v>0.262</v>
      </c>
      <c r="F490" s="14">
        <v>1</v>
      </c>
      <c r="G490" s="19">
        <f t="shared" si="52"/>
        <v>0.261</v>
      </c>
      <c r="H490" s="20">
        <v>0.013</v>
      </c>
      <c r="I490" s="20">
        <f t="shared" si="53"/>
        <v>23.25910931174089</v>
      </c>
      <c r="J490" s="20">
        <f t="shared" si="57"/>
        <v>0.02325910931174089</v>
      </c>
      <c r="K490" s="20">
        <f t="shared" si="54"/>
        <v>0.5814777327935222</v>
      </c>
      <c r="L490" s="21">
        <f t="shared" si="55"/>
        <v>2.325910931174089</v>
      </c>
    </row>
    <row r="491" spans="1:12" ht="15">
      <c r="A491" s="12" t="s">
        <v>761</v>
      </c>
      <c r="B491" s="11">
        <v>484</v>
      </c>
      <c r="C491" s="11">
        <v>250</v>
      </c>
      <c r="D491" s="14">
        <f t="shared" si="56"/>
        <v>0.25</v>
      </c>
      <c r="E491" s="11">
        <v>0.301</v>
      </c>
      <c r="F491" s="14">
        <v>1</v>
      </c>
      <c r="G491" s="19">
        <f t="shared" si="52"/>
        <v>0.3</v>
      </c>
      <c r="H491" s="20">
        <v>0.013</v>
      </c>
      <c r="I491" s="20">
        <f t="shared" si="53"/>
        <v>26.734608404299873</v>
      </c>
      <c r="J491" s="20">
        <f t="shared" si="57"/>
        <v>0.026734608404299875</v>
      </c>
      <c r="K491" s="20">
        <f t="shared" si="54"/>
        <v>0.6683652101074968</v>
      </c>
      <c r="L491" s="21">
        <f t="shared" si="55"/>
        <v>2.6734608404299873</v>
      </c>
    </row>
    <row r="492" spans="1:12" ht="15">
      <c r="A492" s="12" t="s">
        <v>762</v>
      </c>
      <c r="B492" s="11">
        <v>485</v>
      </c>
      <c r="C492" s="11">
        <v>250</v>
      </c>
      <c r="D492" s="14">
        <f t="shared" si="56"/>
        <v>0.25</v>
      </c>
      <c r="E492" s="11">
        <v>0.328</v>
      </c>
      <c r="F492" s="14">
        <v>1</v>
      </c>
      <c r="G492" s="19">
        <f>E492-$T$18</f>
        <v>0.327</v>
      </c>
      <c r="H492" s="20">
        <v>0.013</v>
      </c>
      <c r="I492" s="20">
        <f>G492/$U$29</f>
        <v>29.140723160686864</v>
      </c>
      <c r="J492" s="20">
        <f t="shared" si="57"/>
        <v>0.029140723160686863</v>
      </c>
      <c r="K492" s="20">
        <f>J492*5/2*10/1*F492</f>
        <v>0.7285180790171717</v>
      </c>
      <c r="L492" s="21">
        <f>K492/D492</f>
        <v>2.9140723160686868</v>
      </c>
    </row>
    <row r="493" spans="1:12" ht="15">
      <c r="A493" s="12" t="s">
        <v>730</v>
      </c>
      <c r="B493" s="11">
        <v>486</v>
      </c>
      <c r="C493" s="11">
        <v>250</v>
      </c>
      <c r="D493" s="14">
        <f t="shared" si="56"/>
        <v>0.25</v>
      </c>
      <c r="E493" s="11">
        <v>0.295</v>
      </c>
      <c r="F493" s="14">
        <v>1</v>
      </c>
      <c r="G493" s="19">
        <f>E493-$T$18</f>
        <v>0.294</v>
      </c>
      <c r="H493" s="20">
        <v>0.013</v>
      </c>
      <c r="I493" s="20">
        <f>G493/$U$29</f>
        <v>26.199916236213873</v>
      </c>
      <c r="J493" s="20">
        <f t="shared" si="57"/>
        <v>0.026199916236213875</v>
      </c>
      <c r="K493" s="20">
        <f>J493*5/2*10/1*F493</f>
        <v>0.6549979059053469</v>
      </c>
      <c r="L493" s="21">
        <f>K493/D493</f>
        <v>2.6199916236213876</v>
      </c>
    </row>
    <row r="494" spans="1:5" ht="12.75">
      <c r="A494" s="11"/>
      <c r="B494" s="11"/>
      <c r="C494" s="11"/>
      <c r="D494" s="11"/>
      <c r="E494" s="11"/>
    </row>
    <row r="495" spans="1:5" ht="12.75">
      <c r="A495" s="11"/>
      <c r="B495" s="11"/>
      <c r="C495" s="11"/>
      <c r="D495" s="11"/>
      <c r="E495" s="11"/>
    </row>
    <row r="496" spans="1:5" ht="12.75">
      <c r="A496" s="11"/>
      <c r="B496" s="11"/>
      <c r="C496" s="11"/>
      <c r="D496" s="11"/>
      <c r="E496" s="11"/>
    </row>
    <row r="497" spans="1:5" ht="12.75">
      <c r="A497" s="11"/>
      <c r="B497" s="11"/>
      <c r="C497" s="11"/>
      <c r="D497" s="11"/>
      <c r="E497" s="11"/>
    </row>
    <row r="498" spans="1:5" ht="12.75">
      <c r="A498" s="11"/>
      <c r="B498" s="11"/>
      <c r="C498" s="11"/>
      <c r="D498" s="11"/>
      <c r="E498" s="11"/>
    </row>
    <row r="499" spans="1:5" ht="12.75">
      <c r="A499" s="11"/>
      <c r="B499" s="11"/>
      <c r="C499" s="11"/>
      <c r="D499" s="11"/>
      <c r="E499" s="11"/>
    </row>
    <row r="500" spans="1:5" ht="12.75">
      <c r="A500" s="11"/>
      <c r="B500" s="11"/>
      <c r="C500" s="11"/>
      <c r="D500" s="11"/>
      <c r="E500" s="11"/>
    </row>
    <row r="501" spans="1:5" ht="12.75">
      <c r="A501" s="11"/>
      <c r="B501" s="11"/>
      <c r="C501" s="11"/>
      <c r="D501" s="11"/>
      <c r="E501" s="11"/>
    </row>
    <row r="502" spans="1:5" ht="12.75">
      <c r="A502" s="11"/>
      <c r="B502" s="11"/>
      <c r="C502" s="11"/>
      <c r="D502" s="11"/>
      <c r="E502" s="11"/>
    </row>
    <row r="503" spans="1:5" ht="12.75">
      <c r="A503" s="11"/>
      <c r="B503" s="11"/>
      <c r="C503" s="11"/>
      <c r="D503" s="11"/>
      <c r="E503" s="11"/>
    </row>
    <row r="504" spans="1:5" ht="12.75">
      <c r="A504" s="11"/>
      <c r="B504" s="11"/>
      <c r="C504" s="11"/>
      <c r="D504" s="11"/>
      <c r="E504" s="11"/>
    </row>
    <row r="505" spans="1:5" ht="12.75">
      <c r="A505" s="11"/>
      <c r="B505" s="11"/>
      <c r="C505" s="11"/>
      <c r="D505" s="11"/>
      <c r="E505" s="11"/>
    </row>
    <row r="506" spans="1:5" ht="12.75">
      <c r="A506" s="11"/>
      <c r="B506" s="11"/>
      <c r="C506" s="11"/>
      <c r="D506" s="11"/>
      <c r="E506" s="11"/>
    </row>
    <row r="507" spans="1:5" ht="12.75">
      <c r="A507" s="11"/>
      <c r="B507" s="11"/>
      <c r="C507" s="11"/>
      <c r="D507" s="11"/>
      <c r="E507" s="11"/>
    </row>
    <row r="508" spans="1:5" ht="12.75">
      <c r="A508" s="11"/>
      <c r="B508" s="11"/>
      <c r="C508" s="11"/>
      <c r="D508" s="11"/>
      <c r="E508" s="11"/>
    </row>
    <row r="509" spans="1:5" ht="12.75">
      <c r="A509" s="11"/>
      <c r="B509" s="11"/>
      <c r="C509" s="11"/>
      <c r="D509" s="11"/>
      <c r="E509" s="11"/>
    </row>
    <row r="510" spans="1:5" ht="12.75">
      <c r="A510" s="11"/>
      <c r="B510" s="11"/>
      <c r="C510" s="11"/>
      <c r="D510" s="11"/>
      <c r="E510" s="11"/>
    </row>
    <row r="511" spans="1:5" ht="12.75">
      <c r="A511" s="11"/>
      <c r="B511" s="11"/>
      <c r="C511" s="11"/>
      <c r="D511" s="11"/>
      <c r="E511" s="11"/>
    </row>
    <row r="512" spans="1:5" ht="12.75">
      <c r="A512" s="11"/>
      <c r="B512" s="11"/>
      <c r="C512" s="11"/>
      <c r="D512" s="11"/>
      <c r="E512" s="11"/>
    </row>
    <row r="513" spans="1:5" ht="12.75">
      <c r="A513" s="11"/>
      <c r="B513" s="11"/>
      <c r="C513" s="11"/>
      <c r="D513" s="11"/>
      <c r="E513" s="11"/>
    </row>
    <row r="514" spans="1:5" ht="12.75">
      <c r="A514" s="11"/>
      <c r="B514" s="11"/>
      <c r="C514" s="11"/>
      <c r="D514" s="11"/>
      <c r="E514" s="11"/>
    </row>
    <row r="515" spans="1:5" ht="12.75">
      <c r="A515" s="11"/>
      <c r="B515" s="11"/>
      <c r="C515" s="11"/>
      <c r="D515" s="11"/>
      <c r="E515" s="11"/>
    </row>
    <row r="516" spans="1:5" ht="12.75">
      <c r="A516" s="11"/>
      <c r="B516" s="11"/>
      <c r="C516" s="11"/>
      <c r="D516" s="11"/>
      <c r="E516" s="11"/>
    </row>
    <row r="517" spans="1:5" ht="12.75">
      <c r="A517" s="11"/>
      <c r="B517" s="11"/>
      <c r="C517" s="11"/>
      <c r="D517" s="11"/>
      <c r="E517" s="11"/>
    </row>
    <row r="518" spans="1:5" ht="12.75">
      <c r="A518" s="11"/>
      <c r="B518" s="11"/>
      <c r="C518" s="11"/>
      <c r="D518" s="11"/>
      <c r="E518" s="11"/>
    </row>
    <row r="519" spans="1:5" ht="12.75">
      <c r="A519" s="11"/>
      <c r="B519" s="11"/>
      <c r="C519" s="11"/>
      <c r="D519" s="11"/>
      <c r="E519" s="11"/>
    </row>
    <row r="520" spans="1:5" ht="12.75">
      <c r="A520" s="11"/>
      <c r="B520" s="11"/>
      <c r="C520" s="11"/>
      <c r="D520" s="11"/>
      <c r="E520" s="11"/>
    </row>
    <row r="521" spans="1:5" ht="12.75">
      <c r="A521" s="11"/>
      <c r="B521" s="11"/>
      <c r="C521" s="11"/>
      <c r="D521" s="11"/>
      <c r="E521" s="11"/>
    </row>
    <row r="522" spans="1:5" ht="12.75">
      <c r="A522" s="11"/>
      <c r="B522" s="11"/>
      <c r="C522" s="11"/>
      <c r="D522" s="11"/>
      <c r="E522" s="11"/>
    </row>
    <row r="523" spans="1:5" ht="12.75">
      <c r="A523" s="11"/>
      <c r="B523" s="11"/>
      <c r="C523" s="11"/>
      <c r="D523" s="11"/>
      <c r="E523" s="11"/>
    </row>
    <row r="524" spans="1:5" ht="12.75">
      <c r="A524" s="11"/>
      <c r="B524" s="11"/>
      <c r="C524" s="11"/>
      <c r="D524" s="11"/>
      <c r="E524" s="11"/>
    </row>
    <row r="525" spans="1:5" ht="12.75">
      <c r="A525" s="11"/>
      <c r="B525" s="11"/>
      <c r="C525" s="11"/>
      <c r="D525" s="11"/>
      <c r="E525" s="11"/>
    </row>
    <row r="526" spans="1:5" ht="12.75">
      <c r="A526" s="11"/>
      <c r="B526" s="11"/>
      <c r="C526" s="11"/>
      <c r="D526" s="11"/>
      <c r="E526" s="11"/>
    </row>
    <row r="527" spans="1:5" ht="12.75">
      <c r="A527" s="11"/>
      <c r="B527" s="11"/>
      <c r="C527" s="11"/>
      <c r="D527" s="11"/>
      <c r="E527" s="11"/>
    </row>
    <row r="528" spans="1:5" ht="12.75">
      <c r="A528" s="11"/>
      <c r="B528" s="11"/>
      <c r="C528" s="11"/>
      <c r="D528" s="11"/>
      <c r="E528" s="11"/>
    </row>
    <row r="529" spans="1:5" ht="12.75">
      <c r="A529" s="11"/>
      <c r="B529" s="11"/>
      <c r="C529" s="11"/>
      <c r="D529" s="11"/>
      <c r="E529" s="11"/>
    </row>
    <row r="530" spans="1:5" ht="12.75">
      <c r="A530" s="11"/>
      <c r="B530" s="11"/>
      <c r="C530" s="11"/>
      <c r="D530" s="11"/>
      <c r="E530" s="11"/>
    </row>
    <row r="531" spans="1:5" ht="12.75">
      <c r="A531" s="11"/>
      <c r="B531" s="11"/>
      <c r="C531" s="11"/>
      <c r="D531" s="11"/>
      <c r="E531" s="11"/>
    </row>
    <row r="532" spans="1:5" ht="12.75">
      <c r="A532" s="11"/>
      <c r="B532" s="11"/>
      <c r="C532" s="11"/>
      <c r="D532" s="11"/>
      <c r="E532" s="11"/>
    </row>
    <row r="533" spans="1:5" ht="12.75">
      <c r="A533" s="11"/>
      <c r="B533" s="11"/>
      <c r="C533" s="11"/>
      <c r="D533" s="11"/>
      <c r="E533" s="11"/>
    </row>
    <row r="534" spans="1:5" ht="12.75">
      <c r="A534" s="11"/>
      <c r="B534" s="11"/>
      <c r="C534" s="11"/>
      <c r="D534" s="11"/>
      <c r="E534" s="11"/>
    </row>
    <row r="535" spans="1:5" ht="12.75">
      <c r="A535" s="11"/>
      <c r="B535" s="11"/>
      <c r="C535" s="11"/>
      <c r="D535" s="11"/>
      <c r="E535" s="11"/>
    </row>
    <row r="536" spans="1:5" ht="12.75">
      <c r="A536" s="11"/>
      <c r="B536" s="11"/>
      <c r="C536" s="11"/>
      <c r="D536" s="11"/>
      <c r="E536" s="11"/>
    </row>
    <row r="537" spans="1:5" ht="12.75">
      <c r="A537" s="11"/>
      <c r="B537" s="11"/>
      <c r="C537" s="11"/>
      <c r="D537" s="11"/>
      <c r="E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ditullioj</cp:lastModifiedBy>
  <cp:lastPrinted>2007-02-13T18:53:11Z</cp:lastPrinted>
  <dcterms:created xsi:type="dcterms:W3CDTF">2007-01-18T20:27:12Z</dcterms:created>
  <dcterms:modified xsi:type="dcterms:W3CDTF">2009-05-13T12:04:42Z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-1380914800</vt:i4>
  </property>
  <property fmtid="{D5CDD505-2E9C-101B-9397-08002B2CF9AE}" pid="4" name="_NewReviewCyc">
    <vt:lpwstr/>
  </property>
  <property fmtid="{D5CDD505-2E9C-101B-9397-08002B2CF9AE}" pid="5" name="_EmailSubje">
    <vt:lpwstr>CORSACS</vt:lpwstr>
  </property>
  <property fmtid="{D5CDD505-2E9C-101B-9397-08002B2CF9AE}" pid="6" name="_AuthorEma">
    <vt:lpwstr>DitullioJ@cofc.edu</vt:lpwstr>
  </property>
  <property fmtid="{D5CDD505-2E9C-101B-9397-08002B2CF9AE}" pid="7" name="_AuthorEmailDisplayNa">
    <vt:lpwstr>DiTullio, Jack</vt:lpwstr>
  </property>
</Properties>
</file>